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ohn\Desktop\造林补贴下达文件\"/>
    </mc:Choice>
  </mc:AlternateContent>
  <bookViews>
    <workbookView xWindow="0" yWindow="0" windowWidth="22365" windowHeight="9420"/>
  </bookViews>
  <sheets>
    <sheet name="2023年造林补助项目" sheetId="1" r:id="rId1"/>
  </sheets>
  <definedNames>
    <definedName name="_xlnm.Print_Titles" localSheetId="0">'2023年造林补助项目'!$1:$5</definedName>
  </definedNames>
  <calcPr calcId="152511"/>
</workbook>
</file>

<file path=xl/calcChain.xml><?xml version="1.0" encoding="utf-8"?>
<calcChain xmlns="http://schemas.openxmlformats.org/spreadsheetml/2006/main">
  <c r="H61" i="1" l="1"/>
  <c r="G61" i="1"/>
  <c r="F61" i="1" s="1"/>
  <c r="B61" i="1" s="1"/>
  <c r="H60" i="1"/>
  <c r="G60" i="1"/>
  <c r="F60" i="1"/>
  <c r="B60" i="1"/>
  <c r="H59" i="1"/>
  <c r="G59" i="1"/>
  <c r="F59" i="1" s="1"/>
  <c r="B59" i="1" s="1"/>
  <c r="I58" i="1"/>
  <c r="H58" i="1"/>
  <c r="G58" i="1"/>
  <c r="F58" i="1"/>
  <c r="E58" i="1"/>
  <c r="D58" i="1"/>
  <c r="C58" i="1" s="1"/>
  <c r="I57" i="1"/>
  <c r="H57" i="1"/>
  <c r="G57" i="1"/>
  <c r="F57" i="1"/>
  <c r="E57" i="1"/>
  <c r="D57" i="1"/>
  <c r="C57" i="1" s="1"/>
  <c r="B57" i="1" s="1"/>
  <c r="I56" i="1"/>
  <c r="H56" i="1"/>
  <c r="G56" i="1"/>
  <c r="F56" i="1"/>
  <c r="E56" i="1"/>
  <c r="D56" i="1"/>
  <c r="C56" i="1" s="1"/>
  <c r="B56" i="1" s="1"/>
  <c r="I55" i="1"/>
  <c r="H55" i="1"/>
  <c r="G55" i="1"/>
  <c r="F55" i="1"/>
  <c r="E55" i="1"/>
  <c r="D55" i="1"/>
  <c r="C55" i="1" s="1"/>
  <c r="B55" i="1" s="1"/>
  <c r="I54" i="1"/>
  <c r="H54" i="1"/>
  <c r="G54" i="1"/>
  <c r="F54" i="1" s="1"/>
  <c r="E54" i="1"/>
  <c r="D54" i="1"/>
  <c r="C54" i="1" s="1"/>
  <c r="I53" i="1"/>
  <c r="H53" i="1"/>
  <c r="G53" i="1"/>
  <c r="F53" i="1"/>
  <c r="B53" i="1" s="1"/>
  <c r="I52" i="1"/>
  <c r="H52" i="1"/>
  <c r="G52" i="1"/>
  <c r="F52" i="1"/>
  <c r="B52" i="1"/>
  <c r="I51" i="1"/>
  <c r="H51" i="1"/>
  <c r="G51" i="1"/>
  <c r="E51" i="1"/>
  <c r="C51" i="1" s="1"/>
  <c r="D51" i="1"/>
  <c r="B50" i="1"/>
  <c r="B49" i="1"/>
  <c r="I48" i="1"/>
  <c r="H48" i="1"/>
  <c r="G48" i="1"/>
  <c r="F48" i="1" s="1"/>
  <c r="B48" i="1" s="1"/>
  <c r="E48" i="1"/>
  <c r="D48" i="1"/>
  <c r="C48" i="1"/>
  <c r="I47" i="1"/>
  <c r="H47" i="1"/>
  <c r="G47" i="1"/>
  <c r="F47" i="1" s="1"/>
  <c r="B47" i="1" s="1"/>
  <c r="E47" i="1"/>
  <c r="D47" i="1"/>
  <c r="C47" i="1"/>
  <c r="I46" i="1"/>
  <c r="H46" i="1"/>
  <c r="G46" i="1"/>
  <c r="F46" i="1" s="1"/>
  <c r="B46" i="1" s="1"/>
  <c r="E46" i="1"/>
  <c r="D46" i="1"/>
  <c r="C46" i="1"/>
  <c r="I45" i="1"/>
  <c r="H45" i="1"/>
  <c r="G45" i="1"/>
  <c r="F45" i="1" s="1"/>
  <c r="B45" i="1" s="1"/>
  <c r="E45" i="1"/>
  <c r="D45" i="1"/>
  <c r="C45" i="1"/>
  <c r="I44" i="1"/>
  <c r="H44" i="1"/>
  <c r="G44" i="1"/>
  <c r="F44" i="1" s="1"/>
  <c r="B44" i="1" s="1"/>
  <c r="E44" i="1"/>
  <c r="D44" i="1"/>
  <c r="C44" i="1"/>
  <c r="I43" i="1"/>
  <c r="H43" i="1"/>
  <c r="G43" i="1"/>
  <c r="F43" i="1" s="1"/>
  <c r="B43" i="1" s="1"/>
  <c r="E43" i="1"/>
  <c r="D43" i="1"/>
  <c r="C43" i="1"/>
  <c r="I42" i="1"/>
  <c r="H42" i="1"/>
  <c r="G42" i="1"/>
  <c r="F42" i="1" s="1"/>
  <c r="B42" i="1" s="1"/>
  <c r="E42" i="1"/>
  <c r="D42" i="1"/>
  <c r="C42" i="1"/>
  <c r="I41" i="1"/>
  <c r="H41" i="1"/>
  <c r="G41" i="1"/>
  <c r="F41" i="1" s="1"/>
  <c r="B41" i="1" s="1"/>
  <c r="E41" i="1"/>
  <c r="D41" i="1"/>
  <c r="C41" i="1"/>
  <c r="I40" i="1"/>
  <c r="H40" i="1"/>
  <c r="G40" i="1"/>
  <c r="F40" i="1" s="1"/>
  <c r="B40" i="1" s="1"/>
  <c r="E40" i="1"/>
  <c r="D40" i="1"/>
  <c r="C40" i="1"/>
  <c r="I39" i="1"/>
  <c r="G39" i="1"/>
  <c r="F39" i="1" s="1"/>
  <c r="E39" i="1"/>
  <c r="D39" i="1"/>
  <c r="C39" i="1" s="1"/>
  <c r="H38" i="1"/>
  <c r="F38" i="1" s="1"/>
  <c r="B38" i="1" s="1"/>
  <c r="G38" i="1"/>
  <c r="E38" i="1"/>
  <c r="D38" i="1"/>
  <c r="C38" i="1"/>
  <c r="H37" i="1"/>
  <c r="G37" i="1"/>
  <c r="F37" i="1" s="1"/>
  <c r="E37" i="1"/>
  <c r="D37" i="1"/>
  <c r="C37" i="1" s="1"/>
  <c r="B37" i="1" s="1"/>
  <c r="H36" i="1"/>
  <c r="G36" i="1"/>
  <c r="F36" i="1"/>
  <c r="E36" i="1"/>
  <c r="D36" i="1"/>
  <c r="C36" i="1" s="1"/>
  <c r="B36" i="1" s="1"/>
  <c r="I35" i="1"/>
  <c r="H35" i="1"/>
  <c r="G35" i="1"/>
  <c r="F35" i="1" s="1"/>
  <c r="E35" i="1"/>
  <c r="D35" i="1"/>
  <c r="C35" i="1" s="1"/>
  <c r="I34" i="1"/>
  <c r="H34" i="1"/>
  <c r="G34" i="1"/>
  <c r="F34" i="1"/>
  <c r="E34" i="1"/>
  <c r="C34" i="1"/>
  <c r="B34" i="1" s="1"/>
  <c r="I33" i="1"/>
  <c r="H33" i="1"/>
  <c r="G33" i="1"/>
  <c r="F33" i="1"/>
  <c r="E33" i="1"/>
  <c r="C33" i="1" s="1"/>
  <c r="B33" i="1" s="1"/>
  <c r="I32" i="1"/>
  <c r="H32" i="1"/>
  <c r="G32" i="1"/>
  <c r="F32" i="1"/>
  <c r="E32" i="1"/>
  <c r="C32" i="1"/>
  <c r="B32" i="1" s="1"/>
  <c r="I31" i="1"/>
  <c r="H31" i="1"/>
  <c r="G31" i="1"/>
  <c r="F31" i="1"/>
  <c r="E31" i="1"/>
  <c r="C31" i="1"/>
  <c r="B31" i="1"/>
  <c r="I30" i="1"/>
  <c r="H30" i="1"/>
  <c r="G30" i="1"/>
  <c r="F30" i="1" s="1"/>
  <c r="B30" i="1" s="1"/>
  <c r="E30" i="1"/>
  <c r="C30" i="1"/>
  <c r="I29" i="1"/>
  <c r="H29" i="1"/>
  <c r="G29" i="1"/>
  <c r="F29" i="1" s="1"/>
  <c r="B29" i="1" s="1"/>
  <c r="E29" i="1"/>
  <c r="C29" i="1"/>
  <c r="I28" i="1"/>
  <c r="H28" i="1"/>
  <c r="F28" i="1" s="1"/>
  <c r="G28" i="1"/>
  <c r="E28" i="1"/>
  <c r="C28" i="1" s="1"/>
  <c r="M27" i="1"/>
  <c r="H27" i="1" s="1"/>
  <c r="L27" i="1"/>
  <c r="I27" i="1"/>
  <c r="G27" i="1"/>
  <c r="F27" i="1" s="1"/>
  <c r="B27" i="1" s="1"/>
  <c r="E27" i="1"/>
  <c r="D27" i="1"/>
  <c r="C27" i="1"/>
  <c r="I26" i="1"/>
  <c r="H26" i="1"/>
  <c r="G26" i="1"/>
  <c r="F26" i="1" s="1"/>
  <c r="B26" i="1" s="1"/>
  <c r="E26" i="1"/>
  <c r="D26" i="1"/>
  <c r="C26" i="1"/>
  <c r="I25" i="1"/>
  <c r="H25" i="1"/>
  <c r="G25" i="1"/>
  <c r="F25" i="1" s="1"/>
  <c r="B25" i="1" s="1"/>
  <c r="E25" i="1"/>
  <c r="D25" i="1"/>
  <c r="C25" i="1"/>
  <c r="I24" i="1"/>
  <c r="H24" i="1"/>
  <c r="G24" i="1"/>
  <c r="F24" i="1" s="1"/>
  <c r="B24" i="1" s="1"/>
  <c r="E24" i="1"/>
  <c r="D24" i="1"/>
  <c r="C24" i="1"/>
  <c r="I23" i="1"/>
  <c r="H23" i="1"/>
  <c r="G23" i="1"/>
  <c r="F23" i="1" s="1"/>
  <c r="B23" i="1" s="1"/>
  <c r="E23" i="1"/>
  <c r="D23" i="1"/>
  <c r="C23" i="1"/>
  <c r="I22" i="1"/>
  <c r="H22" i="1"/>
  <c r="G22" i="1"/>
  <c r="F22" i="1" s="1"/>
  <c r="B22" i="1" s="1"/>
  <c r="E22" i="1"/>
  <c r="D22" i="1"/>
  <c r="C22" i="1"/>
  <c r="I21" i="1"/>
  <c r="H21" i="1"/>
  <c r="G21" i="1"/>
  <c r="F21" i="1" s="1"/>
  <c r="B21" i="1" s="1"/>
  <c r="E21" i="1"/>
  <c r="D21" i="1"/>
  <c r="C21" i="1"/>
  <c r="I20" i="1"/>
  <c r="H20" i="1"/>
  <c r="G20" i="1"/>
  <c r="F20" i="1" s="1"/>
  <c r="B20" i="1" s="1"/>
  <c r="E20" i="1"/>
  <c r="D20" i="1"/>
  <c r="C20" i="1"/>
  <c r="I19" i="1"/>
  <c r="H19" i="1"/>
  <c r="G19" i="1"/>
  <c r="F19" i="1" s="1"/>
  <c r="B19" i="1" s="1"/>
  <c r="E19" i="1"/>
  <c r="D19" i="1"/>
  <c r="C19" i="1"/>
  <c r="I18" i="1"/>
  <c r="H18" i="1"/>
  <c r="G18" i="1"/>
  <c r="F18" i="1" s="1"/>
  <c r="B18" i="1" s="1"/>
  <c r="E18" i="1"/>
  <c r="D18" i="1"/>
  <c r="C18" i="1"/>
  <c r="I17" i="1"/>
  <c r="H17" i="1"/>
  <c r="G17" i="1"/>
  <c r="F17" i="1" s="1"/>
  <c r="B17" i="1" s="1"/>
  <c r="E17" i="1"/>
  <c r="D17" i="1"/>
  <c r="C17" i="1"/>
  <c r="I16" i="1"/>
  <c r="H16" i="1"/>
  <c r="G16" i="1"/>
  <c r="F16" i="1" s="1"/>
  <c r="B16" i="1" s="1"/>
  <c r="E16" i="1"/>
  <c r="D16" i="1"/>
  <c r="C16" i="1"/>
  <c r="M15" i="1"/>
  <c r="H15" i="1" s="1"/>
  <c r="L15" i="1"/>
  <c r="K15" i="1"/>
  <c r="K6" i="1" s="1"/>
  <c r="J15" i="1"/>
  <c r="I15" i="1" s="1"/>
  <c r="G15" i="1"/>
  <c r="E15" i="1"/>
  <c r="D15" i="1"/>
  <c r="I14" i="1"/>
  <c r="H14" i="1"/>
  <c r="G14" i="1"/>
  <c r="F14" i="1"/>
  <c r="B14" i="1"/>
  <c r="I13" i="1"/>
  <c r="H13" i="1"/>
  <c r="G13" i="1"/>
  <c r="F13" i="1" s="1"/>
  <c r="B13" i="1" s="1"/>
  <c r="I12" i="1"/>
  <c r="H12" i="1"/>
  <c r="G12" i="1"/>
  <c r="F12" i="1" s="1"/>
  <c r="B12" i="1" s="1"/>
  <c r="I11" i="1"/>
  <c r="H11" i="1"/>
  <c r="G11" i="1"/>
  <c r="F11" i="1"/>
  <c r="B11" i="1"/>
  <c r="I10" i="1"/>
  <c r="H10" i="1"/>
  <c r="G10" i="1"/>
  <c r="F10" i="1" s="1"/>
  <c r="B10" i="1" s="1"/>
  <c r="I9" i="1"/>
  <c r="H9" i="1"/>
  <c r="G9" i="1"/>
  <c r="F9" i="1"/>
  <c r="B9" i="1" s="1"/>
  <c r="I8" i="1"/>
  <c r="H8" i="1"/>
  <c r="G8" i="1"/>
  <c r="F8" i="1"/>
  <c r="B8" i="1"/>
  <c r="M7" i="1"/>
  <c r="M6" i="1" s="1"/>
  <c r="L7" i="1"/>
  <c r="I7" i="1" s="1"/>
  <c r="H7" i="1"/>
  <c r="E7" i="1"/>
  <c r="D7" i="1"/>
  <c r="C7" i="1"/>
  <c r="J6" i="1"/>
  <c r="B58" i="1" l="1"/>
  <c r="I6" i="1"/>
  <c r="B54" i="1"/>
  <c r="F51" i="1"/>
  <c r="B51" i="1" s="1"/>
  <c r="B39" i="1"/>
  <c r="E6" i="1"/>
  <c r="B35" i="1"/>
  <c r="D6" i="1"/>
  <c r="C6" i="1" s="1"/>
  <c r="F15" i="1"/>
  <c r="B28" i="1"/>
  <c r="H6" i="1"/>
  <c r="G7" i="1"/>
  <c r="L6" i="1"/>
  <c r="C15" i="1"/>
  <c r="B15" i="1" l="1"/>
  <c r="F7" i="1"/>
  <c r="B7" i="1" s="1"/>
  <c r="G6" i="1"/>
  <c r="F6" i="1" s="1"/>
  <c r="B6" i="1" s="1"/>
</calcChain>
</file>

<file path=xl/sharedStrings.xml><?xml version="1.0" encoding="utf-8"?>
<sst xmlns="http://schemas.openxmlformats.org/spreadsheetml/2006/main" count="76" uniqueCount="72">
  <si>
    <t>盟市旗县</t>
  </si>
  <si>
    <t>资金（万元）</t>
  </si>
  <si>
    <t>任务（万亩）</t>
  </si>
  <si>
    <t>合计</t>
  </si>
  <si>
    <t>人工造林</t>
  </si>
  <si>
    <t>低质低效林改造</t>
  </si>
  <si>
    <t>小计</t>
  </si>
  <si>
    <t>乔木造林</t>
  </si>
  <si>
    <t>灌木造林</t>
  </si>
  <si>
    <t>乔木林改造</t>
  </si>
  <si>
    <t>灌木林改造</t>
  </si>
  <si>
    <t>全区</t>
  </si>
  <si>
    <t>赤峰市</t>
  </si>
  <si>
    <t>阿鲁科尔沁旗</t>
  </si>
  <si>
    <t>巴林左旗</t>
  </si>
  <si>
    <t>巴林右旗</t>
  </si>
  <si>
    <t>翁牛特旗</t>
  </si>
  <si>
    <t>喀喇沁旗</t>
  </si>
  <si>
    <t>敖汉旗</t>
  </si>
  <si>
    <t>松山区</t>
  </si>
  <si>
    <t>乌兰察布市</t>
  </si>
  <si>
    <t>集宁区</t>
  </si>
  <si>
    <t>丰镇市</t>
  </si>
  <si>
    <t>察右前旗</t>
  </si>
  <si>
    <t>察右中旗</t>
  </si>
  <si>
    <t>察右后旗</t>
  </si>
  <si>
    <t>四子王旗</t>
  </si>
  <si>
    <t>卓资县</t>
  </si>
  <si>
    <t>凉城县</t>
  </si>
  <si>
    <t>兴和县</t>
  </si>
  <si>
    <t>商都县</t>
  </si>
  <si>
    <t>化德县</t>
  </si>
  <si>
    <t>鄂尔多斯市</t>
  </si>
  <si>
    <t>东胜区</t>
  </si>
  <si>
    <t>达拉特旗</t>
  </si>
  <si>
    <t>伊金霍洛旗</t>
  </si>
  <si>
    <t>乌审旗</t>
  </si>
  <si>
    <t>杭锦旗</t>
  </si>
  <si>
    <t>鄂托克前旗</t>
  </si>
  <si>
    <t>市造林总场</t>
  </si>
  <si>
    <t>巴彦淖尔市</t>
  </si>
  <si>
    <t>临河区</t>
  </si>
  <si>
    <t>乌拉特前旗</t>
  </si>
  <si>
    <t>乌拉特后旗</t>
  </si>
  <si>
    <t>锡林郭勒盟</t>
  </si>
  <si>
    <t>阿巴嘎旗</t>
  </si>
  <si>
    <t>东乌珠穆沁旗</t>
  </si>
  <si>
    <t>西乌珠穆沁旗</t>
  </si>
  <si>
    <t>太仆寺旗</t>
  </si>
  <si>
    <t>镶黄旗</t>
  </si>
  <si>
    <t>正镶白旗</t>
  </si>
  <si>
    <t>正蓝旗</t>
  </si>
  <si>
    <t>多伦县</t>
  </si>
  <si>
    <t>兴安盟</t>
  </si>
  <si>
    <t>阿尔山市</t>
  </si>
  <si>
    <t>扎赉特旗</t>
  </si>
  <si>
    <t>呼和浩特市</t>
  </si>
  <si>
    <t>和林县</t>
  </si>
  <si>
    <t>武川县</t>
  </si>
  <si>
    <t>通辽市</t>
  </si>
  <si>
    <t>科左中旗</t>
  </si>
  <si>
    <t>科左后旗</t>
  </si>
  <si>
    <t>奈曼旗</t>
  </si>
  <si>
    <t>包头市</t>
  </si>
  <si>
    <t>石拐区</t>
  </si>
  <si>
    <t>固阳县</t>
  </si>
  <si>
    <t>达茂旗</t>
  </si>
  <si>
    <t>乔木造林</t>
    <phoneticPr fontId="12" type="noConversion"/>
  </si>
  <si>
    <t>灌木造林</t>
    <phoneticPr fontId="12" type="noConversion"/>
  </si>
  <si>
    <t>乔木林改造</t>
    <phoneticPr fontId="12" type="noConversion"/>
  </si>
  <si>
    <t>灌木林改造</t>
    <phoneticPr fontId="12" type="noConversion"/>
  </si>
  <si>
    <t>附件1             内蒙古自治区2023年提前下达中央财政造林补助项目资金任务分配表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</si>
</sst>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.0_ "/>
    <numFmt numFmtId="178" formatCode="0.00_ "/>
  </numFmts>
  <fonts count="15">
    <font>
      <sz val="11"/>
      <color theme="1"/>
      <name val="宋体"/>
      <charset val="134"/>
      <scheme val="minor"/>
    </font>
    <font>
      <sz val="11"/>
      <color theme="1"/>
      <name val="方正楷体_GBK"/>
      <charset val="134"/>
    </font>
    <font>
      <sz val="11"/>
      <name val="宋体"/>
      <charset val="134"/>
      <scheme val="minor"/>
    </font>
    <font>
      <sz val="11"/>
      <name val="方正仿宋_GBK"/>
      <charset val="134"/>
    </font>
    <font>
      <sz val="11"/>
      <color theme="1"/>
      <name val="方正仿宋_GBK"/>
      <charset val="134"/>
    </font>
    <font>
      <sz val="10"/>
      <color theme="1"/>
      <name val="方正仿宋_GBK"/>
      <charset val="134"/>
    </font>
    <font>
      <sz val="10"/>
      <name val="方正仿宋_GBK"/>
      <charset val="134"/>
    </font>
    <font>
      <sz val="10"/>
      <name val="宋体"/>
      <charset val="134"/>
      <scheme val="minor"/>
    </font>
    <font>
      <sz val="16"/>
      <color indexed="8"/>
      <name val="黑体"/>
      <charset val="134"/>
    </font>
    <font>
      <sz val="10"/>
      <name val="方正黑体_GBK"/>
      <charset val="134"/>
    </font>
    <font>
      <sz val="10"/>
      <name val="仿宋"/>
      <charset val="134"/>
    </font>
    <font>
      <sz val="10"/>
      <color rgb="FFFF0000"/>
      <name val="方正楷体_GBK"/>
      <charset val="134"/>
    </font>
    <font>
      <sz val="9"/>
      <name val="宋体"/>
      <family val="3"/>
      <charset val="134"/>
      <scheme val="minor"/>
    </font>
    <font>
      <sz val="10"/>
      <name val="方正黑体_GBK"/>
      <family val="4"/>
      <charset val="134"/>
    </font>
    <font>
      <sz val="10"/>
      <color theme="1"/>
      <name val="方正黑体_GBK"/>
      <family val="4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3" fillId="2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2" xfId="0" applyNumberFormat="1" applyFont="1" applyFill="1" applyBorder="1" applyAlignment="1" applyProtection="1">
      <alignment horizontal="right" vertical="center"/>
    </xf>
    <xf numFmtId="176" fontId="6" fillId="0" borderId="2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176" fontId="3" fillId="0" borderId="2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10" fillId="0" borderId="2" xfId="0" applyNumberFormat="1" applyFont="1" applyFill="1" applyBorder="1" applyAlignment="1" applyProtection="1">
      <alignment horizontal="right" vertical="center"/>
    </xf>
    <xf numFmtId="0" fontId="11" fillId="0" borderId="3" xfId="0" applyNumberFormat="1" applyFont="1" applyFill="1" applyBorder="1" applyAlignment="1" applyProtection="1">
      <alignment vertical="center" wrapText="1"/>
    </xf>
    <xf numFmtId="0" fontId="11" fillId="0" borderId="0" xfId="0" applyNumberFormat="1" applyFont="1" applyFill="1" applyBorder="1" applyAlignment="1" applyProtection="1">
      <alignment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178" fontId="3" fillId="0" borderId="2" xfId="0" applyNumberFormat="1" applyFont="1" applyBorder="1" applyAlignment="1">
      <alignment horizontal="center" vertical="center"/>
    </xf>
    <xf numFmtId="178" fontId="3" fillId="3" borderId="2" xfId="0" applyNumberFormat="1" applyFont="1" applyFill="1" applyBorder="1" applyAlignment="1">
      <alignment horizontal="center" vertical="center"/>
    </xf>
    <xf numFmtId="178" fontId="3" fillId="3" borderId="2" xfId="0" applyNumberFormat="1" applyFont="1" applyFill="1" applyBorder="1" applyAlignment="1">
      <alignment horizontal="center" vertical="center" wrapText="1"/>
    </xf>
    <xf numFmtId="178" fontId="4" fillId="0" borderId="2" xfId="0" applyNumberFormat="1" applyFont="1" applyBorder="1" applyAlignment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13" fillId="0" borderId="2" xfId="0" applyNumberFormat="1" applyFont="1" applyFill="1" applyBorder="1" applyAlignment="1" applyProtection="1">
      <alignment horizontal="center" vertical="center"/>
    </xf>
    <xf numFmtId="177" fontId="13" fillId="0" borderId="2" xfId="0" applyNumberFormat="1" applyFont="1" applyFill="1" applyBorder="1" applyAlignment="1" applyProtection="1">
      <alignment horizontal="center" vertical="center"/>
    </xf>
    <xf numFmtId="176" fontId="13" fillId="0" borderId="2" xfId="0" applyNumberFormat="1" applyFont="1" applyFill="1" applyBorder="1" applyAlignment="1" applyProtection="1">
      <alignment horizontal="center" vertical="center"/>
    </xf>
    <xf numFmtId="0" fontId="14" fillId="0" borderId="0" xfId="0" applyFont="1" applyFill="1">
      <alignment vertical="center"/>
    </xf>
    <xf numFmtId="0" fontId="14" fillId="0" borderId="0" xfId="0" applyFont="1">
      <alignment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4"/>
  <sheetViews>
    <sheetView tabSelected="1" workbookViewId="0">
      <selection activeCell="F12" sqref="F12"/>
    </sheetView>
  </sheetViews>
  <sheetFormatPr defaultColWidth="9" defaultRowHeight="13.5"/>
  <cols>
    <col min="1" max="1" width="13.5" customWidth="1"/>
    <col min="2" max="2" width="9.625"/>
    <col min="4" max="4" width="11.625" customWidth="1"/>
    <col min="5" max="5" width="10.125" customWidth="1"/>
    <col min="7" max="7" width="10.75" customWidth="1"/>
    <col min="8" max="8" width="11.5" customWidth="1"/>
    <col min="10" max="10" width="8.5" customWidth="1"/>
    <col min="11" max="11" width="7.625" customWidth="1"/>
    <col min="12" max="12" width="7.875" customWidth="1"/>
    <col min="13" max="13" width="7.625" customWidth="1"/>
    <col min="14" max="22" width="9" style="6"/>
  </cols>
  <sheetData>
    <row r="1" spans="1:22" ht="27" customHeight="1">
      <c r="A1" s="36" t="s">
        <v>71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22" ht="20.25" customHeight="1">
      <c r="A2" s="35" t="s">
        <v>0</v>
      </c>
      <c r="B2" s="35" t="s">
        <v>1</v>
      </c>
      <c r="C2" s="35"/>
      <c r="D2" s="35"/>
      <c r="E2" s="35"/>
      <c r="F2" s="35"/>
      <c r="G2" s="35"/>
      <c r="H2" s="35"/>
      <c r="I2" s="35" t="s">
        <v>2</v>
      </c>
      <c r="J2" s="35"/>
      <c r="K2" s="35"/>
      <c r="L2" s="35"/>
      <c r="M2" s="35"/>
    </row>
    <row r="3" spans="1:22" ht="20.25" customHeight="1">
      <c r="A3" s="35"/>
      <c r="B3" s="35" t="s">
        <v>3</v>
      </c>
      <c r="C3" s="35" t="s">
        <v>4</v>
      </c>
      <c r="D3" s="35"/>
      <c r="E3" s="35"/>
      <c r="F3" s="35" t="s">
        <v>5</v>
      </c>
      <c r="G3" s="35"/>
      <c r="H3" s="35"/>
      <c r="I3" s="35" t="s">
        <v>3</v>
      </c>
      <c r="J3" s="35" t="s">
        <v>4</v>
      </c>
      <c r="K3" s="35"/>
      <c r="L3" s="35" t="s">
        <v>5</v>
      </c>
      <c r="M3" s="35"/>
    </row>
    <row r="4" spans="1:22">
      <c r="A4" s="35"/>
      <c r="B4" s="35"/>
      <c r="C4" s="35" t="s">
        <v>6</v>
      </c>
      <c r="D4" s="35" t="s">
        <v>67</v>
      </c>
      <c r="E4" s="35" t="s">
        <v>68</v>
      </c>
      <c r="F4" s="35" t="s">
        <v>6</v>
      </c>
      <c r="G4" s="35" t="s">
        <v>69</v>
      </c>
      <c r="H4" s="35" t="s">
        <v>70</v>
      </c>
      <c r="I4" s="35"/>
      <c r="J4" s="35" t="s">
        <v>7</v>
      </c>
      <c r="K4" s="35" t="s">
        <v>8</v>
      </c>
      <c r="L4" s="35" t="s">
        <v>9</v>
      </c>
      <c r="M4" s="35" t="s">
        <v>10</v>
      </c>
    </row>
    <row r="5" spans="1:22" ht="21" customHeight="1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</row>
    <row r="6" spans="1:22" s="34" customFormat="1" ht="12.75">
      <c r="A6" s="30" t="s">
        <v>11</v>
      </c>
      <c r="B6" s="31">
        <f>C6+F6</f>
        <v>38349</v>
      </c>
      <c r="C6" s="30">
        <f>D6+E6</f>
        <v>12544</v>
      </c>
      <c r="D6" s="30">
        <f t="shared" ref="D6:M6" si="0">D7+D15+D27+D35+D39+D48+D51+D54+D58</f>
        <v>7560</v>
      </c>
      <c r="E6" s="30">
        <f t="shared" si="0"/>
        <v>4984</v>
      </c>
      <c r="F6" s="30">
        <f>G6+H6</f>
        <v>25805</v>
      </c>
      <c r="G6" s="32">
        <f t="shared" si="0"/>
        <v>10465</v>
      </c>
      <c r="H6" s="30">
        <f t="shared" si="0"/>
        <v>15340</v>
      </c>
      <c r="I6" s="30">
        <f t="shared" si="0"/>
        <v>113.66</v>
      </c>
      <c r="J6" s="30">
        <f t="shared" si="0"/>
        <v>8.4</v>
      </c>
      <c r="K6" s="30">
        <f t="shared" si="0"/>
        <v>12.46</v>
      </c>
      <c r="L6" s="30">
        <f t="shared" si="0"/>
        <v>16.100000000000001</v>
      </c>
      <c r="M6" s="30">
        <f t="shared" si="0"/>
        <v>76.7</v>
      </c>
      <c r="N6" s="33"/>
      <c r="O6" s="33"/>
      <c r="P6" s="33"/>
      <c r="Q6" s="33"/>
      <c r="R6" s="33"/>
      <c r="S6" s="33"/>
      <c r="T6" s="33"/>
      <c r="U6" s="33"/>
      <c r="V6" s="33"/>
    </row>
    <row r="7" spans="1:22" s="34" customFormat="1" ht="12.75">
      <c r="A7" s="30" t="s">
        <v>12</v>
      </c>
      <c r="B7" s="31">
        <f>C7+F7</f>
        <v>7150</v>
      </c>
      <c r="C7" s="30">
        <f>D7+E7</f>
        <v>0</v>
      </c>
      <c r="D7" s="30">
        <f>J7*900</f>
        <v>0</v>
      </c>
      <c r="E7" s="30">
        <f>K7*400</f>
        <v>0</v>
      </c>
      <c r="F7" s="30">
        <f>G7+H7</f>
        <v>7150</v>
      </c>
      <c r="G7" s="32">
        <f>L7*650</f>
        <v>3250</v>
      </c>
      <c r="H7" s="30">
        <f>M7*200</f>
        <v>3900</v>
      </c>
      <c r="I7" s="30">
        <f t="shared" ref="I7:I16" si="1">J7+K7+L7+M7</f>
        <v>24.5</v>
      </c>
      <c r="J7" s="30"/>
      <c r="K7" s="30"/>
      <c r="L7" s="30">
        <f>L8+L9+L10+L11+L12+L13+L14</f>
        <v>5</v>
      </c>
      <c r="M7" s="30">
        <f>M8+M9+M10+M11+M12+M14+M13</f>
        <v>19.5</v>
      </c>
      <c r="N7" s="33"/>
      <c r="O7" s="33"/>
      <c r="P7" s="33"/>
      <c r="Q7" s="33"/>
      <c r="R7" s="33"/>
      <c r="S7" s="33"/>
      <c r="T7" s="33"/>
      <c r="U7" s="33"/>
      <c r="V7" s="33"/>
    </row>
    <row r="8" spans="1:22">
      <c r="A8" s="11" t="s">
        <v>13</v>
      </c>
      <c r="B8" s="12">
        <f t="shared" ref="B8:B16" si="2">C8+F8</f>
        <v>1250</v>
      </c>
      <c r="C8" s="13"/>
      <c r="D8" s="13"/>
      <c r="E8" s="13"/>
      <c r="F8" s="13">
        <f>G8+H8</f>
        <v>1250</v>
      </c>
      <c r="G8" s="12">
        <f>L8*650</f>
        <v>650</v>
      </c>
      <c r="H8" s="13">
        <f>M8*200</f>
        <v>600</v>
      </c>
      <c r="I8" s="13">
        <f t="shared" si="1"/>
        <v>4</v>
      </c>
      <c r="J8" s="13"/>
      <c r="K8" s="13"/>
      <c r="L8" s="19">
        <v>1</v>
      </c>
      <c r="M8" s="19">
        <v>3</v>
      </c>
    </row>
    <row r="9" spans="1:22">
      <c r="A9" s="11" t="s">
        <v>14</v>
      </c>
      <c r="B9" s="12">
        <f t="shared" si="2"/>
        <v>1450</v>
      </c>
      <c r="C9" s="13"/>
      <c r="D9" s="13"/>
      <c r="E9" s="13"/>
      <c r="F9" s="13">
        <f t="shared" ref="F9:F16" si="3">G9+H9</f>
        <v>1450</v>
      </c>
      <c r="G9" s="12">
        <f t="shared" ref="G9:G16" si="4">L9*650</f>
        <v>650</v>
      </c>
      <c r="H9" s="13">
        <f t="shared" ref="H9:H16" si="5">M9*200</f>
        <v>800</v>
      </c>
      <c r="I9" s="13">
        <f t="shared" si="1"/>
        <v>5</v>
      </c>
      <c r="J9" s="13"/>
      <c r="K9" s="13"/>
      <c r="L9" s="19">
        <v>1</v>
      </c>
      <c r="M9" s="19">
        <v>4</v>
      </c>
    </row>
    <row r="10" spans="1:22">
      <c r="A10" s="11" t="s">
        <v>15</v>
      </c>
      <c r="B10" s="12">
        <f t="shared" si="2"/>
        <v>1650</v>
      </c>
      <c r="C10" s="13"/>
      <c r="D10" s="13"/>
      <c r="E10" s="13"/>
      <c r="F10" s="13">
        <f t="shared" si="3"/>
        <v>1650</v>
      </c>
      <c r="G10" s="12">
        <f t="shared" si="4"/>
        <v>650</v>
      </c>
      <c r="H10" s="13">
        <f t="shared" si="5"/>
        <v>1000</v>
      </c>
      <c r="I10" s="13">
        <f t="shared" si="1"/>
        <v>6</v>
      </c>
      <c r="J10" s="13"/>
      <c r="K10" s="13"/>
      <c r="L10" s="19">
        <v>1</v>
      </c>
      <c r="M10" s="19">
        <v>5</v>
      </c>
    </row>
    <row r="11" spans="1:22">
      <c r="A11" s="11" t="s">
        <v>16</v>
      </c>
      <c r="B11" s="12">
        <f t="shared" si="2"/>
        <v>1300</v>
      </c>
      <c r="C11" s="13"/>
      <c r="D11" s="13"/>
      <c r="E11" s="13"/>
      <c r="F11" s="13">
        <f t="shared" si="3"/>
        <v>1300</v>
      </c>
      <c r="G11" s="12">
        <f t="shared" si="4"/>
        <v>0</v>
      </c>
      <c r="H11" s="13">
        <f t="shared" si="5"/>
        <v>1300</v>
      </c>
      <c r="I11" s="13">
        <f t="shared" si="1"/>
        <v>6.5</v>
      </c>
      <c r="J11" s="13"/>
      <c r="K11" s="13"/>
      <c r="L11" s="19"/>
      <c r="M11" s="19">
        <v>6.5</v>
      </c>
    </row>
    <row r="12" spans="1:22">
      <c r="A12" s="11" t="s">
        <v>17</v>
      </c>
      <c r="B12" s="12">
        <f t="shared" si="2"/>
        <v>650</v>
      </c>
      <c r="C12" s="13"/>
      <c r="D12" s="13"/>
      <c r="E12" s="13"/>
      <c r="F12" s="13">
        <f t="shared" si="3"/>
        <v>650</v>
      </c>
      <c r="G12" s="12">
        <f t="shared" si="4"/>
        <v>650</v>
      </c>
      <c r="H12" s="13">
        <f t="shared" si="5"/>
        <v>0</v>
      </c>
      <c r="I12" s="13">
        <f t="shared" si="1"/>
        <v>1</v>
      </c>
      <c r="J12" s="13"/>
      <c r="K12" s="13"/>
      <c r="L12" s="19">
        <v>1</v>
      </c>
      <c r="M12" s="19"/>
    </row>
    <row r="13" spans="1:22" s="2" customFormat="1">
      <c r="A13" s="11" t="s">
        <v>18</v>
      </c>
      <c r="B13" s="12">
        <f t="shared" si="2"/>
        <v>200</v>
      </c>
      <c r="C13" s="13"/>
      <c r="D13" s="13"/>
      <c r="E13" s="13"/>
      <c r="F13" s="13">
        <f t="shared" si="3"/>
        <v>200</v>
      </c>
      <c r="G13" s="12">
        <f t="shared" si="4"/>
        <v>0</v>
      </c>
      <c r="H13" s="13">
        <f t="shared" si="5"/>
        <v>200</v>
      </c>
      <c r="I13" s="13">
        <f t="shared" si="1"/>
        <v>1</v>
      </c>
      <c r="J13" s="13"/>
      <c r="K13" s="13"/>
      <c r="L13" s="20"/>
      <c r="M13" s="20">
        <v>1</v>
      </c>
      <c r="N13" s="7"/>
      <c r="O13" s="7"/>
      <c r="P13" s="7"/>
      <c r="Q13" s="7"/>
      <c r="R13" s="7"/>
      <c r="S13" s="7"/>
      <c r="T13" s="7"/>
      <c r="U13" s="7"/>
      <c r="V13" s="7"/>
    </row>
    <row r="14" spans="1:22" s="2" customFormat="1">
      <c r="A14" s="11" t="s">
        <v>19</v>
      </c>
      <c r="B14" s="12">
        <f t="shared" si="2"/>
        <v>650</v>
      </c>
      <c r="C14" s="13"/>
      <c r="D14" s="13"/>
      <c r="E14" s="13"/>
      <c r="F14" s="13">
        <f t="shared" si="3"/>
        <v>650</v>
      </c>
      <c r="G14" s="12">
        <f t="shared" si="4"/>
        <v>650</v>
      </c>
      <c r="H14" s="13">
        <f t="shared" si="5"/>
        <v>0</v>
      </c>
      <c r="I14" s="13">
        <f t="shared" si="1"/>
        <v>1</v>
      </c>
      <c r="J14" s="13"/>
      <c r="K14" s="13"/>
      <c r="L14" s="20">
        <v>1</v>
      </c>
      <c r="M14" s="21"/>
      <c r="N14" s="7"/>
      <c r="O14" s="7"/>
      <c r="P14" s="7"/>
      <c r="Q14" s="7"/>
      <c r="R14" s="7"/>
      <c r="S14" s="7"/>
      <c r="T14" s="7"/>
      <c r="U14" s="7"/>
      <c r="V14" s="7"/>
    </row>
    <row r="15" spans="1:22" s="34" customFormat="1" ht="12.75">
      <c r="A15" s="30" t="s">
        <v>20</v>
      </c>
      <c r="B15" s="31">
        <f t="shared" si="2"/>
        <v>9874</v>
      </c>
      <c r="C15" s="30">
        <f>D15+E15</f>
        <v>5574.0000000000009</v>
      </c>
      <c r="D15" s="30">
        <f>J15*900</f>
        <v>2970.0000000000005</v>
      </c>
      <c r="E15" s="30">
        <f>K15*400</f>
        <v>2604.0000000000005</v>
      </c>
      <c r="F15" s="30">
        <f t="shared" si="3"/>
        <v>4300</v>
      </c>
      <c r="G15" s="32">
        <f t="shared" si="4"/>
        <v>1300</v>
      </c>
      <c r="H15" s="30">
        <f t="shared" si="5"/>
        <v>3000</v>
      </c>
      <c r="I15" s="30">
        <f t="shared" si="1"/>
        <v>26.810000000000002</v>
      </c>
      <c r="J15" s="30">
        <f>SUM(J16:J26)</f>
        <v>3.3000000000000003</v>
      </c>
      <c r="K15" s="30">
        <f>SUM(K16:K26)</f>
        <v>6.5100000000000007</v>
      </c>
      <c r="L15" s="30">
        <f>SUM(L16:L26)</f>
        <v>2</v>
      </c>
      <c r="M15" s="30">
        <f>SUM(M16:M26)</f>
        <v>15</v>
      </c>
      <c r="N15" s="33"/>
      <c r="O15" s="33"/>
      <c r="P15" s="33"/>
      <c r="Q15" s="33"/>
      <c r="R15" s="33"/>
      <c r="S15" s="33"/>
      <c r="T15" s="33"/>
      <c r="U15" s="33"/>
      <c r="V15" s="33"/>
    </row>
    <row r="16" spans="1:22" s="3" customFormat="1" ht="15">
      <c r="A16" s="11" t="s">
        <v>21</v>
      </c>
      <c r="B16" s="14">
        <f t="shared" si="2"/>
        <v>1300</v>
      </c>
      <c r="C16" s="15">
        <f>D16+E16</f>
        <v>1300</v>
      </c>
      <c r="D16" s="15">
        <f>J16*900</f>
        <v>900</v>
      </c>
      <c r="E16" s="15">
        <f>K16*400</f>
        <v>400</v>
      </c>
      <c r="F16" s="15">
        <f t="shared" si="3"/>
        <v>0</v>
      </c>
      <c r="G16" s="14">
        <f t="shared" si="4"/>
        <v>0</v>
      </c>
      <c r="H16" s="15">
        <f t="shared" si="5"/>
        <v>0</v>
      </c>
      <c r="I16" s="22">
        <f t="shared" si="1"/>
        <v>2</v>
      </c>
      <c r="J16" s="23">
        <v>1</v>
      </c>
      <c r="K16" s="23">
        <v>1</v>
      </c>
      <c r="L16" s="22"/>
      <c r="M16" s="22"/>
      <c r="N16" s="4"/>
      <c r="O16" s="4"/>
      <c r="P16" s="4"/>
      <c r="Q16" s="4"/>
      <c r="R16" s="4"/>
      <c r="S16" s="4"/>
      <c r="T16" s="4"/>
      <c r="U16" s="4"/>
      <c r="V16" s="4"/>
    </row>
    <row r="17" spans="1:22" s="4" customFormat="1" ht="15">
      <c r="A17" s="11" t="s">
        <v>22</v>
      </c>
      <c r="B17" s="14">
        <f t="shared" ref="B17:B28" si="6">C17+F17</f>
        <v>1150</v>
      </c>
      <c r="C17" s="15">
        <f t="shared" ref="C17:C28" si="7">D17+E17</f>
        <v>750</v>
      </c>
      <c r="D17" s="15">
        <f t="shared" ref="D17:D27" si="8">J17*900</f>
        <v>630</v>
      </c>
      <c r="E17" s="15">
        <f t="shared" ref="E17:E28" si="9">K17*400</f>
        <v>120</v>
      </c>
      <c r="F17" s="15">
        <f t="shared" ref="F17:F28" si="10">G17+H17</f>
        <v>400</v>
      </c>
      <c r="G17" s="14">
        <f t="shared" ref="G17:G28" si="11">L17*650</f>
        <v>0</v>
      </c>
      <c r="H17" s="15">
        <f t="shared" ref="H17:H38" si="12">M17*200</f>
        <v>400</v>
      </c>
      <c r="I17" s="22">
        <f t="shared" ref="I17:I26" si="13">J17+K17+L17+M17</f>
        <v>3</v>
      </c>
      <c r="J17" s="24">
        <v>0.7</v>
      </c>
      <c r="K17" s="23">
        <v>0.3</v>
      </c>
      <c r="L17" s="22"/>
      <c r="M17" s="22">
        <v>2</v>
      </c>
    </row>
    <row r="18" spans="1:22" s="4" customFormat="1" ht="15">
      <c r="A18" s="11" t="s">
        <v>23</v>
      </c>
      <c r="B18" s="14">
        <f t="shared" si="6"/>
        <v>1000</v>
      </c>
      <c r="C18" s="15">
        <f t="shared" si="7"/>
        <v>600</v>
      </c>
      <c r="D18" s="15">
        <f t="shared" si="8"/>
        <v>360</v>
      </c>
      <c r="E18" s="15">
        <f t="shared" si="9"/>
        <v>240</v>
      </c>
      <c r="F18" s="15">
        <f t="shared" si="10"/>
        <v>400</v>
      </c>
      <c r="G18" s="14">
        <f t="shared" si="11"/>
        <v>0</v>
      </c>
      <c r="H18" s="15">
        <f t="shared" si="12"/>
        <v>400</v>
      </c>
      <c r="I18" s="22">
        <f t="shared" si="13"/>
        <v>3</v>
      </c>
      <c r="J18" s="24">
        <v>0.4</v>
      </c>
      <c r="K18" s="23">
        <v>0.6</v>
      </c>
      <c r="L18" s="22"/>
      <c r="M18" s="22">
        <v>2</v>
      </c>
    </row>
    <row r="19" spans="1:22" s="4" customFormat="1" ht="15">
      <c r="A19" s="11" t="s">
        <v>24</v>
      </c>
      <c r="B19" s="14">
        <f t="shared" si="6"/>
        <v>400</v>
      </c>
      <c r="C19" s="15">
        <f t="shared" si="7"/>
        <v>200</v>
      </c>
      <c r="D19" s="15">
        <f t="shared" si="8"/>
        <v>0</v>
      </c>
      <c r="E19" s="15">
        <f t="shared" si="9"/>
        <v>200</v>
      </c>
      <c r="F19" s="15">
        <f t="shared" si="10"/>
        <v>200</v>
      </c>
      <c r="G19" s="14">
        <f t="shared" si="11"/>
        <v>0</v>
      </c>
      <c r="H19" s="15">
        <f t="shared" si="12"/>
        <v>200</v>
      </c>
      <c r="I19" s="22">
        <f t="shared" si="13"/>
        <v>1.5</v>
      </c>
      <c r="J19" s="24"/>
      <c r="K19" s="23">
        <v>0.5</v>
      </c>
      <c r="L19" s="22"/>
      <c r="M19" s="22">
        <v>1</v>
      </c>
    </row>
    <row r="20" spans="1:22" s="5" customFormat="1" ht="15">
      <c r="A20" s="11" t="s">
        <v>25</v>
      </c>
      <c r="B20" s="14">
        <f t="shared" si="6"/>
        <v>890</v>
      </c>
      <c r="C20" s="15">
        <f t="shared" si="7"/>
        <v>490</v>
      </c>
      <c r="D20" s="15">
        <f t="shared" si="8"/>
        <v>90</v>
      </c>
      <c r="E20" s="15">
        <f t="shared" si="9"/>
        <v>400</v>
      </c>
      <c r="F20" s="15">
        <f t="shared" si="10"/>
        <v>400</v>
      </c>
      <c r="G20" s="14">
        <f t="shared" si="11"/>
        <v>0</v>
      </c>
      <c r="H20" s="15">
        <f t="shared" si="12"/>
        <v>400</v>
      </c>
      <c r="I20" s="25">
        <f t="shared" si="13"/>
        <v>3.1</v>
      </c>
      <c r="J20" s="24">
        <v>0.1</v>
      </c>
      <c r="K20" s="23">
        <v>1</v>
      </c>
      <c r="L20" s="25"/>
      <c r="M20" s="25">
        <v>2</v>
      </c>
    </row>
    <row r="21" spans="1:22" s="5" customFormat="1" ht="15">
      <c r="A21" s="11" t="s">
        <v>26</v>
      </c>
      <c r="B21" s="14">
        <f t="shared" si="6"/>
        <v>1000</v>
      </c>
      <c r="C21" s="15">
        <f t="shared" si="7"/>
        <v>400</v>
      </c>
      <c r="D21" s="15">
        <f t="shared" si="8"/>
        <v>0</v>
      </c>
      <c r="E21" s="15">
        <f t="shared" si="9"/>
        <v>400</v>
      </c>
      <c r="F21" s="15">
        <f t="shared" si="10"/>
        <v>600</v>
      </c>
      <c r="G21" s="14">
        <f t="shared" si="11"/>
        <v>0</v>
      </c>
      <c r="H21" s="15">
        <f t="shared" si="12"/>
        <v>600</v>
      </c>
      <c r="I21" s="25">
        <f t="shared" si="13"/>
        <v>4</v>
      </c>
      <c r="J21" s="24"/>
      <c r="K21" s="23">
        <v>1</v>
      </c>
      <c r="L21" s="25"/>
      <c r="M21" s="25">
        <v>3</v>
      </c>
    </row>
    <row r="22" spans="1:22" s="5" customFormat="1" ht="15">
      <c r="A22" s="11" t="s">
        <v>27</v>
      </c>
      <c r="B22" s="14">
        <f t="shared" si="6"/>
        <v>400</v>
      </c>
      <c r="C22" s="15">
        <f t="shared" si="7"/>
        <v>400</v>
      </c>
      <c r="D22" s="15">
        <f t="shared" si="8"/>
        <v>0</v>
      </c>
      <c r="E22" s="15">
        <f t="shared" si="9"/>
        <v>400</v>
      </c>
      <c r="F22" s="15">
        <f t="shared" si="10"/>
        <v>0</v>
      </c>
      <c r="G22" s="14">
        <f t="shared" si="11"/>
        <v>0</v>
      </c>
      <c r="H22" s="15">
        <f t="shared" si="12"/>
        <v>0</v>
      </c>
      <c r="I22" s="25">
        <f t="shared" si="13"/>
        <v>1</v>
      </c>
      <c r="J22" s="24"/>
      <c r="K22" s="23">
        <v>1</v>
      </c>
      <c r="L22" s="25"/>
      <c r="M22" s="25"/>
    </row>
    <row r="23" spans="1:22" s="5" customFormat="1" ht="15">
      <c r="A23" s="11" t="s">
        <v>28</v>
      </c>
      <c r="B23" s="14">
        <f t="shared" si="6"/>
        <v>1104</v>
      </c>
      <c r="C23" s="15">
        <f t="shared" si="7"/>
        <v>1104</v>
      </c>
      <c r="D23" s="15">
        <f t="shared" si="8"/>
        <v>900</v>
      </c>
      <c r="E23" s="15">
        <f t="shared" si="9"/>
        <v>204</v>
      </c>
      <c r="F23" s="15">
        <f t="shared" si="10"/>
        <v>0</v>
      </c>
      <c r="G23" s="14">
        <f t="shared" si="11"/>
        <v>0</v>
      </c>
      <c r="H23" s="15">
        <f t="shared" si="12"/>
        <v>0</v>
      </c>
      <c r="I23" s="25">
        <f t="shared" si="13"/>
        <v>1.51</v>
      </c>
      <c r="J23" s="24">
        <v>1</v>
      </c>
      <c r="K23" s="23">
        <v>0.51</v>
      </c>
      <c r="L23" s="25"/>
      <c r="M23" s="25"/>
    </row>
    <row r="24" spans="1:22" s="5" customFormat="1" ht="15">
      <c r="A24" s="11" t="s">
        <v>29</v>
      </c>
      <c r="B24" s="14">
        <f t="shared" si="6"/>
        <v>475</v>
      </c>
      <c r="C24" s="15">
        <f t="shared" si="7"/>
        <v>80</v>
      </c>
      <c r="D24" s="15">
        <f t="shared" si="8"/>
        <v>0</v>
      </c>
      <c r="E24" s="15">
        <f t="shared" si="9"/>
        <v>80</v>
      </c>
      <c r="F24" s="15">
        <f t="shared" si="10"/>
        <v>395</v>
      </c>
      <c r="G24" s="14">
        <f t="shared" si="11"/>
        <v>195</v>
      </c>
      <c r="H24" s="15">
        <f t="shared" si="12"/>
        <v>200</v>
      </c>
      <c r="I24" s="25">
        <f t="shared" si="13"/>
        <v>1.5</v>
      </c>
      <c r="J24" s="24"/>
      <c r="K24" s="23">
        <v>0.2</v>
      </c>
      <c r="L24" s="25">
        <v>0.3</v>
      </c>
      <c r="M24" s="25">
        <v>1</v>
      </c>
    </row>
    <row r="25" spans="1:22" s="5" customFormat="1" ht="15">
      <c r="A25" s="11" t="s">
        <v>30</v>
      </c>
      <c r="B25" s="14">
        <f t="shared" si="6"/>
        <v>1585</v>
      </c>
      <c r="C25" s="15">
        <f t="shared" si="7"/>
        <v>80</v>
      </c>
      <c r="D25" s="15">
        <f t="shared" si="8"/>
        <v>0</v>
      </c>
      <c r="E25" s="15">
        <f t="shared" si="9"/>
        <v>80</v>
      </c>
      <c r="F25" s="15">
        <f t="shared" si="10"/>
        <v>1505</v>
      </c>
      <c r="G25" s="14">
        <f t="shared" si="11"/>
        <v>1105</v>
      </c>
      <c r="H25" s="15">
        <f t="shared" si="12"/>
        <v>400</v>
      </c>
      <c r="I25" s="25">
        <f t="shared" si="13"/>
        <v>3.9</v>
      </c>
      <c r="J25" s="24"/>
      <c r="K25" s="23">
        <v>0.2</v>
      </c>
      <c r="L25" s="25">
        <v>1.7</v>
      </c>
      <c r="M25" s="25">
        <v>2</v>
      </c>
    </row>
    <row r="26" spans="1:22" s="5" customFormat="1" ht="15">
      <c r="A26" s="11" t="s">
        <v>31</v>
      </c>
      <c r="B26" s="14">
        <f t="shared" si="6"/>
        <v>570</v>
      </c>
      <c r="C26" s="15">
        <f t="shared" si="7"/>
        <v>170</v>
      </c>
      <c r="D26" s="15">
        <f t="shared" si="8"/>
        <v>90</v>
      </c>
      <c r="E26" s="15">
        <f t="shared" si="9"/>
        <v>80</v>
      </c>
      <c r="F26" s="15">
        <f t="shared" si="10"/>
        <v>400</v>
      </c>
      <c r="G26" s="14">
        <f t="shared" si="11"/>
        <v>0</v>
      </c>
      <c r="H26" s="15">
        <f t="shared" si="12"/>
        <v>400</v>
      </c>
      <c r="I26" s="25">
        <f t="shared" si="13"/>
        <v>2.2999999999999998</v>
      </c>
      <c r="J26" s="24">
        <v>0.1</v>
      </c>
      <c r="K26" s="23">
        <v>0.2</v>
      </c>
      <c r="L26" s="25"/>
      <c r="M26" s="25">
        <v>2</v>
      </c>
    </row>
    <row r="27" spans="1:22" s="34" customFormat="1" ht="12.75">
      <c r="A27" s="30" t="s">
        <v>32</v>
      </c>
      <c r="B27" s="31">
        <f t="shared" si="6"/>
        <v>7450</v>
      </c>
      <c r="C27" s="30">
        <f t="shared" si="7"/>
        <v>800</v>
      </c>
      <c r="D27" s="30">
        <f t="shared" si="8"/>
        <v>0</v>
      </c>
      <c r="E27" s="30">
        <f t="shared" si="9"/>
        <v>800</v>
      </c>
      <c r="F27" s="30">
        <f t="shared" si="10"/>
        <v>6650</v>
      </c>
      <c r="G27" s="32">
        <f t="shared" si="11"/>
        <v>2210</v>
      </c>
      <c r="H27" s="30">
        <f t="shared" si="12"/>
        <v>4440</v>
      </c>
      <c r="I27" s="30">
        <f>I28+I29+I30+I31+I32+I33+I34</f>
        <v>27.6</v>
      </c>
      <c r="J27" s="30"/>
      <c r="K27" s="30">
        <v>2</v>
      </c>
      <c r="L27" s="30">
        <f>L28+L29+L30+L31+L32+L33+L34</f>
        <v>3.4</v>
      </c>
      <c r="M27" s="30">
        <f>M28+M29+M30+M31+M32+M33+M34</f>
        <v>22.2</v>
      </c>
      <c r="N27" s="33"/>
      <c r="O27" s="33"/>
      <c r="P27" s="33"/>
      <c r="Q27" s="33"/>
      <c r="R27" s="33"/>
      <c r="S27" s="33"/>
      <c r="T27" s="33"/>
      <c r="U27" s="33"/>
      <c r="V27" s="33"/>
    </row>
    <row r="28" spans="1:22" s="7" customFormat="1">
      <c r="A28" s="11" t="s">
        <v>33</v>
      </c>
      <c r="B28" s="12">
        <f t="shared" si="6"/>
        <v>460</v>
      </c>
      <c r="C28" s="13">
        <f t="shared" si="7"/>
        <v>0</v>
      </c>
      <c r="D28" s="13"/>
      <c r="E28" s="13">
        <f t="shared" si="9"/>
        <v>0</v>
      </c>
      <c r="F28" s="13">
        <f t="shared" si="10"/>
        <v>460</v>
      </c>
      <c r="G28" s="12">
        <f t="shared" si="11"/>
        <v>260</v>
      </c>
      <c r="H28" s="13">
        <f t="shared" si="12"/>
        <v>200</v>
      </c>
      <c r="I28" s="13">
        <f t="shared" ref="I28:I34" si="14">J28+K28+L28+M28</f>
        <v>1.4</v>
      </c>
      <c r="J28" s="13"/>
      <c r="K28" s="13"/>
      <c r="L28" s="13">
        <v>0.4</v>
      </c>
      <c r="M28" s="13">
        <v>1</v>
      </c>
    </row>
    <row r="29" spans="1:22" s="7" customFormat="1">
      <c r="A29" s="11" t="s">
        <v>34</v>
      </c>
      <c r="B29" s="12">
        <f t="shared" ref="B29:B34" si="15">C29+F29</f>
        <v>1740</v>
      </c>
      <c r="C29" s="13">
        <f t="shared" ref="C29:C34" si="16">D29+E29</f>
        <v>0</v>
      </c>
      <c r="D29" s="13"/>
      <c r="E29" s="13">
        <f t="shared" ref="E29:E34" si="17">K29*400</f>
        <v>0</v>
      </c>
      <c r="F29" s="13">
        <f t="shared" ref="F29:F34" si="18">G29+H29</f>
        <v>1740</v>
      </c>
      <c r="G29" s="12">
        <f t="shared" ref="G29:G34" si="19">L29*650</f>
        <v>1300</v>
      </c>
      <c r="H29" s="13">
        <f t="shared" si="12"/>
        <v>440.00000000000006</v>
      </c>
      <c r="I29" s="13">
        <f t="shared" si="14"/>
        <v>4.2</v>
      </c>
      <c r="J29" s="13"/>
      <c r="K29" s="13"/>
      <c r="L29" s="13">
        <v>2</v>
      </c>
      <c r="M29" s="13">
        <v>2.2000000000000002</v>
      </c>
    </row>
    <row r="30" spans="1:22" s="7" customFormat="1">
      <c r="A30" s="11" t="s">
        <v>35</v>
      </c>
      <c r="B30" s="12">
        <f t="shared" si="15"/>
        <v>200</v>
      </c>
      <c r="C30" s="13">
        <f t="shared" si="16"/>
        <v>0</v>
      </c>
      <c r="D30" s="13"/>
      <c r="E30" s="13">
        <f t="shared" si="17"/>
        <v>0</v>
      </c>
      <c r="F30" s="13">
        <f t="shared" si="18"/>
        <v>200</v>
      </c>
      <c r="G30" s="12">
        <f t="shared" si="19"/>
        <v>0</v>
      </c>
      <c r="H30" s="13">
        <f t="shared" si="12"/>
        <v>200</v>
      </c>
      <c r="I30" s="13">
        <f t="shared" si="14"/>
        <v>1</v>
      </c>
      <c r="J30" s="13"/>
      <c r="K30" s="13"/>
      <c r="L30" s="13"/>
      <c r="M30" s="13">
        <v>1</v>
      </c>
    </row>
    <row r="31" spans="1:22" s="7" customFormat="1">
      <c r="A31" s="11" t="s">
        <v>36</v>
      </c>
      <c r="B31" s="12">
        <f t="shared" si="15"/>
        <v>4150</v>
      </c>
      <c r="C31" s="13">
        <f t="shared" si="16"/>
        <v>800</v>
      </c>
      <c r="D31" s="13"/>
      <c r="E31" s="13">
        <f t="shared" si="17"/>
        <v>800</v>
      </c>
      <c r="F31" s="13">
        <f t="shared" si="18"/>
        <v>3350</v>
      </c>
      <c r="G31" s="12">
        <f t="shared" si="19"/>
        <v>650</v>
      </c>
      <c r="H31" s="13">
        <f t="shared" si="12"/>
        <v>2700</v>
      </c>
      <c r="I31" s="13">
        <f t="shared" si="14"/>
        <v>16.5</v>
      </c>
      <c r="J31" s="13"/>
      <c r="K31" s="13">
        <v>2</v>
      </c>
      <c r="L31" s="13">
        <v>1</v>
      </c>
      <c r="M31" s="13">
        <v>13.5</v>
      </c>
    </row>
    <row r="32" spans="1:22" s="2" customFormat="1">
      <c r="A32" s="11" t="s">
        <v>37</v>
      </c>
      <c r="B32" s="12">
        <f t="shared" si="15"/>
        <v>500</v>
      </c>
      <c r="C32" s="13">
        <f t="shared" si="16"/>
        <v>0</v>
      </c>
      <c r="D32" s="13"/>
      <c r="E32" s="13">
        <f t="shared" si="17"/>
        <v>0</v>
      </c>
      <c r="F32" s="13">
        <f t="shared" si="18"/>
        <v>500</v>
      </c>
      <c r="G32" s="12">
        <f t="shared" si="19"/>
        <v>0</v>
      </c>
      <c r="H32" s="13">
        <f t="shared" si="12"/>
        <v>500</v>
      </c>
      <c r="I32" s="13">
        <f t="shared" si="14"/>
        <v>2.5</v>
      </c>
      <c r="J32" s="13"/>
      <c r="K32" s="13"/>
      <c r="L32" s="13"/>
      <c r="M32" s="13">
        <v>2.5</v>
      </c>
      <c r="N32" s="7"/>
      <c r="O32" s="7"/>
      <c r="P32" s="7"/>
      <c r="Q32" s="7"/>
      <c r="R32" s="7"/>
      <c r="S32" s="7"/>
      <c r="T32" s="7"/>
      <c r="U32" s="7"/>
      <c r="V32" s="7"/>
    </row>
    <row r="33" spans="1:22" s="2" customFormat="1">
      <c r="A33" s="11" t="s">
        <v>38</v>
      </c>
      <c r="B33" s="12">
        <f t="shared" si="15"/>
        <v>200</v>
      </c>
      <c r="C33" s="13">
        <f t="shared" si="16"/>
        <v>0</v>
      </c>
      <c r="D33" s="13"/>
      <c r="E33" s="13">
        <f t="shared" si="17"/>
        <v>0</v>
      </c>
      <c r="F33" s="13">
        <f t="shared" si="18"/>
        <v>200</v>
      </c>
      <c r="G33" s="12">
        <f t="shared" si="19"/>
        <v>0</v>
      </c>
      <c r="H33" s="13">
        <f t="shared" si="12"/>
        <v>200</v>
      </c>
      <c r="I33" s="13">
        <f t="shared" si="14"/>
        <v>1</v>
      </c>
      <c r="J33" s="13"/>
      <c r="K33" s="13"/>
      <c r="L33" s="13"/>
      <c r="M33" s="13">
        <v>1</v>
      </c>
      <c r="N33" s="7"/>
      <c r="O33" s="7"/>
      <c r="P33" s="7"/>
      <c r="Q33" s="7"/>
      <c r="R33" s="7"/>
      <c r="S33" s="7"/>
      <c r="T33" s="7"/>
      <c r="U33" s="7"/>
      <c r="V33" s="7"/>
    </row>
    <row r="34" spans="1:22" s="2" customFormat="1">
      <c r="A34" s="11" t="s">
        <v>39</v>
      </c>
      <c r="B34" s="12">
        <f t="shared" si="15"/>
        <v>200</v>
      </c>
      <c r="C34" s="13">
        <f t="shared" si="16"/>
        <v>0</v>
      </c>
      <c r="D34" s="13"/>
      <c r="E34" s="13">
        <f t="shared" si="17"/>
        <v>0</v>
      </c>
      <c r="F34" s="13">
        <f t="shared" si="18"/>
        <v>200</v>
      </c>
      <c r="G34" s="12">
        <f t="shared" si="19"/>
        <v>0</v>
      </c>
      <c r="H34" s="13">
        <f t="shared" si="12"/>
        <v>200</v>
      </c>
      <c r="I34" s="13">
        <f t="shared" si="14"/>
        <v>1</v>
      </c>
      <c r="J34" s="13"/>
      <c r="K34" s="13"/>
      <c r="L34" s="13"/>
      <c r="M34" s="13">
        <v>1</v>
      </c>
      <c r="N34" s="7"/>
      <c r="O34" s="7"/>
      <c r="P34" s="7"/>
      <c r="Q34" s="7"/>
      <c r="R34" s="7"/>
      <c r="S34" s="7"/>
      <c r="T34" s="7"/>
      <c r="U34" s="7"/>
      <c r="V34" s="7"/>
    </row>
    <row r="35" spans="1:22" s="34" customFormat="1" ht="12.75">
      <c r="A35" s="30" t="s">
        <v>40</v>
      </c>
      <c r="B35" s="31">
        <f t="shared" ref="B35:B40" si="20">C35+F35</f>
        <v>985</v>
      </c>
      <c r="C35" s="30">
        <f t="shared" ref="C35:C40" si="21">D35+E35</f>
        <v>260</v>
      </c>
      <c r="D35" s="30">
        <f t="shared" ref="D35:D40" si="22">J35*900</f>
        <v>180</v>
      </c>
      <c r="E35" s="30">
        <f t="shared" ref="E35:E40" si="23">K35*400</f>
        <v>80</v>
      </c>
      <c r="F35" s="30">
        <f t="shared" ref="F35:F40" si="24">G35+H35</f>
        <v>725</v>
      </c>
      <c r="G35" s="32">
        <f t="shared" ref="G35:G40" si="25">L35*650</f>
        <v>325</v>
      </c>
      <c r="H35" s="30">
        <f t="shared" si="12"/>
        <v>400</v>
      </c>
      <c r="I35" s="30">
        <f t="shared" ref="I35:I48" si="26">J35+K35+L35+M35</f>
        <v>2.9</v>
      </c>
      <c r="J35" s="30">
        <v>0.2</v>
      </c>
      <c r="K35" s="30">
        <v>0.2</v>
      </c>
      <c r="L35" s="30">
        <v>0.5</v>
      </c>
      <c r="M35" s="30">
        <v>2</v>
      </c>
      <c r="N35" s="33"/>
      <c r="O35" s="33"/>
      <c r="P35" s="33"/>
      <c r="Q35" s="33"/>
      <c r="R35" s="33"/>
      <c r="S35" s="33"/>
      <c r="T35" s="33"/>
      <c r="U35" s="33"/>
      <c r="V35" s="33"/>
    </row>
    <row r="36" spans="1:22">
      <c r="A36" s="11" t="s">
        <v>41</v>
      </c>
      <c r="B36" s="12">
        <f t="shared" si="20"/>
        <v>90</v>
      </c>
      <c r="C36" s="13">
        <f t="shared" si="21"/>
        <v>90</v>
      </c>
      <c r="D36" s="13">
        <f t="shared" si="22"/>
        <v>90</v>
      </c>
      <c r="E36" s="13">
        <f t="shared" si="23"/>
        <v>0</v>
      </c>
      <c r="F36" s="13">
        <f t="shared" si="24"/>
        <v>0</v>
      </c>
      <c r="G36" s="12">
        <f t="shared" si="25"/>
        <v>0</v>
      </c>
      <c r="H36" s="13">
        <f t="shared" si="12"/>
        <v>0</v>
      </c>
      <c r="I36" s="13">
        <v>0.1</v>
      </c>
      <c r="J36" s="13">
        <v>0.1</v>
      </c>
      <c r="K36" s="13"/>
      <c r="L36" s="13"/>
      <c r="M36" s="13"/>
    </row>
    <row r="37" spans="1:22">
      <c r="A37" s="11" t="s">
        <v>42</v>
      </c>
      <c r="B37" s="12">
        <f t="shared" si="20"/>
        <v>570</v>
      </c>
      <c r="C37" s="13">
        <f t="shared" si="21"/>
        <v>170</v>
      </c>
      <c r="D37" s="13">
        <f t="shared" si="22"/>
        <v>90</v>
      </c>
      <c r="E37" s="13">
        <f t="shared" si="23"/>
        <v>80</v>
      </c>
      <c r="F37" s="13">
        <f t="shared" si="24"/>
        <v>400</v>
      </c>
      <c r="G37" s="12">
        <f t="shared" si="25"/>
        <v>0</v>
      </c>
      <c r="H37" s="13">
        <f t="shared" si="12"/>
        <v>400</v>
      </c>
      <c r="I37" s="13">
        <v>2.2999999999999998</v>
      </c>
      <c r="J37" s="13">
        <v>0.1</v>
      </c>
      <c r="K37" s="13">
        <v>0.2</v>
      </c>
      <c r="L37" s="13"/>
      <c r="M37" s="13">
        <v>2</v>
      </c>
    </row>
    <row r="38" spans="1:22">
      <c r="A38" s="11" t="s">
        <v>43</v>
      </c>
      <c r="B38" s="12">
        <f t="shared" si="20"/>
        <v>325</v>
      </c>
      <c r="C38" s="13">
        <f t="shared" si="21"/>
        <v>0</v>
      </c>
      <c r="D38" s="13">
        <f t="shared" si="22"/>
        <v>0</v>
      </c>
      <c r="E38" s="13">
        <f t="shared" si="23"/>
        <v>0</v>
      </c>
      <c r="F38" s="13">
        <f t="shared" si="24"/>
        <v>325</v>
      </c>
      <c r="G38" s="12">
        <f t="shared" si="25"/>
        <v>325</v>
      </c>
      <c r="H38" s="13">
        <f t="shared" si="12"/>
        <v>0</v>
      </c>
      <c r="I38" s="13">
        <v>0.5</v>
      </c>
      <c r="J38" s="13"/>
      <c r="K38" s="13"/>
      <c r="L38" s="13">
        <v>0.5</v>
      </c>
      <c r="M38" s="13"/>
    </row>
    <row r="39" spans="1:22" s="34" customFormat="1" ht="12.75">
      <c r="A39" s="30" t="s">
        <v>44</v>
      </c>
      <c r="B39" s="31">
        <f t="shared" si="20"/>
        <v>3450</v>
      </c>
      <c r="C39" s="30">
        <f t="shared" si="21"/>
        <v>345</v>
      </c>
      <c r="D39" s="30">
        <f t="shared" si="22"/>
        <v>45</v>
      </c>
      <c r="E39" s="30">
        <f t="shared" si="23"/>
        <v>300</v>
      </c>
      <c r="F39" s="30">
        <f t="shared" si="24"/>
        <v>3105</v>
      </c>
      <c r="G39" s="32">
        <f t="shared" si="25"/>
        <v>1105</v>
      </c>
      <c r="H39" s="30">
        <v>2000</v>
      </c>
      <c r="I39" s="30">
        <f t="shared" si="26"/>
        <v>12.5</v>
      </c>
      <c r="J39" s="30">
        <v>0.05</v>
      </c>
      <c r="K39" s="30">
        <v>0.75</v>
      </c>
      <c r="L39" s="30">
        <v>1.7</v>
      </c>
      <c r="M39" s="30">
        <v>10</v>
      </c>
      <c r="N39" s="33"/>
      <c r="O39" s="33"/>
      <c r="P39" s="33"/>
      <c r="Q39" s="33"/>
      <c r="R39" s="33"/>
      <c r="S39" s="33"/>
      <c r="T39" s="33"/>
      <c r="U39" s="33"/>
      <c r="V39" s="33"/>
    </row>
    <row r="40" spans="1:22" s="1" customFormat="1" ht="14.25">
      <c r="A40" s="11" t="s">
        <v>45</v>
      </c>
      <c r="B40" s="12">
        <f t="shared" si="20"/>
        <v>20</v>
      </c>
      <c r="C40" s="13">
        <f t="shared" si="21"/>
        <v>20</v>
      </c>
      <c r="D40" s="13">
        <f t="shared" si="22"/>
        <v>0</v>
      </c>
      <c r="E40" s="13">
        <f t="shared" si="23"/>
        <v>20</v>
      </c>
      <c r="F40" s="13">
        <f t="shared" si="24"/>
        <v>0</v>
      </c>
      <c r="G40" s="12">
        <f t="shared" si="25"/>
        <v>0</v>
      </c>
      <c r="H40" s="13">
        <f>M40*200</f>
        <v>0</v>
      </c>
      <c r="I40" s="13">
        <f t="shared" si="26"/>
        <v>0.05</v>
      </c>
      <c r="J40" s="13"/>
      <c r="K40" s="13">
        <v>0.05</v>
      </c>
      <c r="L40" s="13"/>
      <c r="M40" s="13"/>
    </row>
    <row r="41" spans="1:22" s="1" customFormat="1" ht="14.25">
      <c r="A41" s="11" t="s">
        <v>46</v>
      </c>
      <c r="B41" s="12">
        <f t="shared" ref="B41:B50" si="27">C41+F41</f>
        <v>40</v>
      </c>
      <c r="C41" s="13">
        <f t="shared" ref="C41:C48" si="28">D41+E41</f>
        <v>40</v>
      </c>
      <c r="D41" s="13">
        <f t="shared" ref="D41:D48" si="29">J41*900</f>
        <v>0</v>
      </c>
      <c r="E41" s="13">
        <f t="shared" ref="E41:E48" si="30">K41*400</f>
        <v>40</v>
      </c>
      <c r="F41" s="13">
        <f t="shared" ref="F41:F48" si="31">G41+H41</f>
        <v>0</v>
      </c>
      <c r="G41" s="12">
        <f t="shared" ref="G41:G48" si="32">L41*650</f>
        <v>0</v>
      </c>
      <c r="H41" s="13">
        <f t="shared" ref="H41:H48" si="33">M41*200</f>
        <v>0</v>
      </c>
      <c r="I41" s="13">
        <f t="shared" si="26"/>
        <v>0.1</v>
      </c>
      <c r="J41" s="26"/>
      <c r="K41" s="26">
        <v>0.1</v>
      </c>
      <c r="L41" s="13"/>
      <c r="M41" s="13"/>
    </row>
    <row r="42" spans="1:22" s="1" customFormat="1" ht="14.25">
      <c r="A42" s="11" t="s">
        <v>47</v>
      </c>
      <c r="B42" s="12">
        <f t="shared" si="27"/>
        <v>40</v>
      </c>
      <c r="C42" s="13">
        <f t="shared" si="28"/>
        <v>40</v>
      </c>
      <c r="D42" s="13">
        <f t="shared" si="29"/>
        <v>0</v>
      </c>
      <c r="E42" s="13">
        <f t="shared" si="30"/>
        <v>40</v>
      </c>
      <c r="F42" s="13">
        <f t="shared" si="31"/>
        <v>0</v>
      </c>
      <c r="G42" s="12">
        <f t="shared" si="32"/>
        <v>0</v>
      </c>
      <c r="H42" s="13">
        <f t="shared" si="33"/>
        <v>0</v>
      </c>
      <c r="I42" s="13">
        <f t="shared" si="26"/>
        <v>0.1</v>
      </c>
      <c r="J42" s="13"/>
      <c r="K42" s="13">
        <v>0.1</v>
      </c>
      <c r="L42" s="13"/>
      <c r="M42" s="13"/>
    </row>
    <row r="43" spans="1:22" s="1" customFormat="1" ht="14.25">
      <c r="A43" s="11" t="s">
        <v>48</v>
      </c>
      <c r="B43" s="12">
        <f t="shared" si="27"/>
        <v>1525</v>
      </c>
      <c r="C43" s="13">
        <f t="shared" si="28"/>
        <v>200</v>
      </c>
      <c r="D43" s="13">
        <f t="shared" si="29"/>
        <v>0</v>
      </c>
      <c r="E43" s="13">
        <f t="shared" si="30"/>
        <v>200</v>
      </c>
      <c r="F43" s="13">
        <f t="shared" si="31"/>
        <v>1325</v>
      </c>
      <c r="G43" s="12">
        <f t="shared" si="32"/>
        <v>325</v>
      </c>
      <c r="H43" s="13">
        <f t="shared" si="33"/>
        <v>1000</v>
      </c>
      <c r="I43" s="13">
        <f t="shared" si="26"/>
        <v>6</v>
      </c>
      <c r="J43" s="13"/>
      <c r="K43" s="13">
        <v>0.5</v>
      </c>
      <c r="L43" s="13">
        <v>0.5</v>
      </c>
      <c r="M43" s="13">
        <v>5</v>
      </c>
    </row>
    <row r="44" spans="1:22">
      <c r="A44" s="11" t="s">
        <v>49</v>
      </c>
      <c r="B44" s="12">
        <f t="shared" si="27"/>
        <v>110</v>
      </c>
      <c r="C44" s="13">
        <f t="shared" si="28"/>
        <v>45</v>
      </c>
      <c r="D44" s="13">
        <f t="shared" si="29"/>
        <v>45</v>
      </c>
      <c r="E44" s="13">
        <f t="shared" si="30"/>
        <v>0</v>
      </c>
      <c r="F44" s="13">
        <f t="shared" si="31"/>
        <v>65</v>
      </c>
      <c r="G44" s="12">
        <f t="shared" si="32"/>
        <v>65</v>
      </c>
      <c r="H44" s="13">
        <f t="shared" si="33"/>
        <v>0</v>
      </c>
      <c r="I44" s="13">
        <f t="shared" si="26"/>
        <v>0.15000000000000002</v>
      </c>
      <c r="J44" s="13">
        <v>0.05</v>
      </c>
      <c r="K44" s="13"/>
      <c r="L44" s="13">
        <v>0.1</v>
      </c>
      <c r="M44" s="13"/>
    </row>
    <row r="45" spans="1:22">
      <c r="A45" s="11" t="s">
        <v>50</v>
      </c>
      <c r="B45" s="12">
        <f t="shared" si="27"/>
        <v>1000</v>
      </c>
      <c r="C45" s="13">
        <f t="shared" si="28"/>
        <v>0</v>
      </c>
      <c r="D45" s="13">
        <f t="shared" si="29"/>
        <v>0</v>
      </c>
      <c r="E45" s="13">
        <f t="shared" si="30"/>
        <v>0</v>
      </c>
      <c r="F45" s="13">
        <f t="shared" si="31"/>
        <v>1000</v>
      </c>
      <c r="G45" s="12">
        <f t="shared" si="32"/>
        <v>0</v>
      </c>
      <c r="H45" s="13">
        <f t="shared" si="33"/>
        <v>1000</v>
      </c>
      <c r="I45" s="13">
        <f t="shared" si="26"/>
        <v>5</v>
      </c>
      <c r="J45" s="13"/>
      <c r="K45" s="13"/>
      <c r="L45" s="13"/>
      <c r="M45" s="13">
        <v>5</v>
      </c>
    </row>
    <row r="46" spans="1:22">
      <c r="A46" s="11" t="s">
        <v>51</v>
      </c>
      <c r="B46" s="12">
        <f t="shared" si="27"/>
        <v>390</v>
      </c>
      <c r="C46" s="13">
        <f t="shared" si="28"/>
        <v>0</v>
      </c>
      <c r="D46" s="13">
        <f t="shared" si="29"/>
        <v>0</v>
      </c>
      <c r="E46" s="13">
        <f t="shared" si="30"/>
        <v>0</v>
      </c>
      <c r="F46" s="13">
        <f t="shared" si="31"/>
        <v>390</v>
      </c>
      <c r="G46" s="12">
        <f t="shared" si="32"/>
        <v>390</v>
      </c>
      <c r="H46" s="13">
        <f t="shared" si="33"/>
        <v>0</v>
      </c>
      <c r="I46" s="13">
        <f t="shared" si="26"/>
        <v>0.6</v>
      </c>
      <c r="J46" s="13"/>
      <c r="K46" s="13"/>
      <c r="L46" s="13">
        <v>0.6</v>
      </c>
      <c r="M46" s="13"/>
    </row>
    <row r="47" spans="1:22">
      <c r="A47" s="11" t="s">
        <v>52</v>
      </c>
      <c r="B47" s="12">
        <f t="shared" si="27"/>
        <v>325</v>
      </c>
      <c r="C47" s="13">
        <f t="shared" si="28"/>
        <v>0</v>
      </c>
      <c r="D47" s="13">
        <f t="shared" si="29"/>
        <v>0</v>
      </c>
      <c r="E47" s="13">
        <f t="shared" si="30"/>
        <v>0</v>
      </c>
      <c r="F47" s="13">
        <f t="shared" si="31"/>
        <v>325</v>
      </c>
      <c r="G47" s="12">
        <f t="shared" si="32"/>
        <v>325</v>
      </c>
      <c r="H47" s="13">
        <f t="shared" si="33"/>
        <v>0</v>
      </c>
      <c r="I47" s="13">
        <f t="shared" si="26"/>
        <v>0.5</v>
      </c>
      <c r="J47" s="13"/>
      <c r="K47" s="13"/>
      <c r="L47" s="13">
        <v>0.5</v>
      </c>
      <c r="M47" s="13"/>
    </row>
    <row r="48" spans="1:22" s="34" customFormat="1" ht="12.75">
      <c r="A48" s="30" t="s">
        <v>53</v>
      </c>
      <c r="B48" s="31">
        <f t="shared" si="27"/>
        <v>290</v>
      </c>
      <c r="C48" s="30">
        <f t="shared" si="28"/>
        <v>90</v>
      </c>
      <c r="D48" s="30">
        <f t="shared" si="29"/>
        <v>90</v>
      </c>
      <c r="E48" s="30">
        <f t="shared" si="30"/>
        <v>0</v>
      </c>
      <c r="F48" s="30">
        <f t="shared" si="31"/>
        <v>200</v>
      </c>
      <c r="G48" s="32">
        <f t="shared" si="32"/>
        <v>0</v>
      </c>
      <c r="H48" s="30">
        <f t="shared" si="33"/>
        <v>200</v>
      </c>
      <c r="I48" s="30">
        <f t="shared" si="26"/>
        <v>1.1000000000000001</v>
      </c>
      <c r="J48" s="30">
        <v>0.1</v>
      </c>
      <c r="K48" s="30"/>
      <c r="L48" s="30"/>
      <c r="M48" s="30">
        <v>1</v>
      </c>
      <c r="N48" s="33"/>
      <c r="O48" s="33"/>
      <c r="P48" s="33"/>
      <c r="Q48" s="33"/>
      <c r="R48" s="33"/>
      <c r="S48" s="33"/>
      <c r="T48" s="33"/>
      <c r="U48" s="33"/>
      <c r="V48" s="33"/>
    </row>
    <row r="49" spans="1:22" s="8" customFormat="1" ht="12.75">
      <c r="A49" s="11" t="s">
        <v>54</v>
      </c>
      <c r="B49" s="12">
        <f t="shared" si="27"/>
        <v>90</v>
      </c>
      <c r="C49" s="13">
        <v>90</v>
      </c>
      <c r="D49" s="13">
        <v>90</v>
      </c>
      <c r="E49" s="13"/>
      <c r="F49" s="13"/>
      <c r="G49" s="12"/>
      <c r="H49" s="13"/>
      <c r="I49" s="13">
        <v>0.1</v>
      </c>
      <c r="J49" s="13">
        <v>0.1</v>
      </c>
      <c r="K49" s="13"/>
      <c r="L49" s="13"/>
      <c r="M49" s="13"/>
      <c r="N49" s="27"/>
      <c r="O49" s="27"/>
      <c r="P49" s="27"/>
      <c r="Q49" s="27"/>
      <c r="R49" s="27"/>
      <c r="S49" s="27"/>
      <c r="T49" s="27"/>
      <c r="U49" s="27"/>
      <c r="V49" s="27"/>
    </row>
    <row r="50" spans="1:22" s="8" customFormat="1" ht="12.75">
      <c r="A50" s="11" t="s">
        <v>55</v>
      </c>
      <c r="B50" s="12">
        <f t="shared" si="27"/>
        <v>200</v>
      </c>
      <c r="C50" s="13"/>
      <c r="D50" s="13"/>
      <c r="E50" s="13"/>
      <c r="F50" s="13">
        <v>200</v>
      </c>
      <c r="G50" s="12"/>
      <c r="H50" s="13">
        <v>200</v>
      </c>
      <c r="I50" s="13">
        <v>1</v>
      </c>
      <c r="J50" s="13"/>
      <c r="K50" s="13"/>
      <c r="L50" s="13"/>
      <c r="M50" s="13">
        <v>1</v>
      </c>
      <c r="N50" s="27"/>
      <c r="O50" s="27"/>
      <c r="P50" s="27"/>
      <c r="Q50" s="27"/>
      <c r="R50" s="27"/>
      <c r="S50" s="27"/>
      <c r="T50" s="27"/>
      <c r="U50" s="27"/>
      <c r="V50" s="27"/>
    </row>
    <row r="51" spans="1:22" s="34" customFormat="1" ht="12.75">
      <c r="A51" s="30" t="s">
        <v>56</v>
      </c>
      <c r="B51" s="31">
        <f t="shared" ref="B51:B61" si="34">C51+F51</f>
        <v>1575</v>
      </c>
      <c r="C51" s="30">
        <f>D51+E51</f>
        <v>0</v>
      </c>
      <c r="D51" s="30">
        <f>J51*900</f>
        <v>0</v>
      </c>
      <c r="E51" s="30">
        <f>K51*400</f>
        <v>0</v>
      </c>
      <c r="F51" s="30">
        <f t="shared" ref="F51:F61" si="35">G51+H51</f>
        <v>1575</v>
      </c>
      <c r="G51" s="32">
        <f t="shared" ref="G51:G61" si="36">L51*650</f>
        <v>975</v>
      </c>
      <c r="H51" s="30">
        <f t="shared" ref="H51:H61" si="37">M51*200</f>
        <v>600</v>
      </c>
      <c r="I51" s="30">
        <f>J51+K51+L51+M51</f>
        <v>4.5</v>
      </c>
      <c r="J51" s="30"/>
      <c r="K51" s="30"/>
      <c r="L51" s="30">
        <v>1.5</v>
      </c>
      <c r="M51" s="30">
        <v>3</v>
      </c>
      <c r="N51" s="33"/>
      <c r="O51" s="33"/>
      <c r="P51" s="33"/>
      <c r="Q51" s="33"/>
      <c r="R51" s="33"/>
      <c r="S51" s="33"/>
      <c r="T51" s="33"/>
      <c r="U51" s="33"/>
      <c r="V51" s="33"/>
    </row>
    <row r="52" spans="1:22" s="9" customFormat="1" ht="12.75">
      <c r="A52" s="11" t="s">
        <v>57</v>
      </c>
      <c r="B52" s="12">
        <f t="shared" si="34"/>
        <v>400</v>
      </c>
      <c r="C52" s="13"/>
      <c r="D52" s="13"/>
      <c r="E52" s="13"/>
      <c r="F52" s="13">
        <f t="shared" si="35"/>
        <v>400</v>
      </c>
      <c r="G52" s="12">
        <f t="shared" si="36"/>
        <v>0</v>
      </c>
      <c r="H52" s="13">
        <f t="shared" si="37"/>
        <v>400</v>
      </c>
      <c r="I52" s="13">
        <f>J52+K52+L52+M52</f>
        <v>2</v>
      </c>
      <c r="J52" s="13"/>
      <c r="K52" s="13"/>
      <c r="L52" s="13"/>
      <c r="M52" s="13">
        <v>2</v>
      </c>
      <c r="N52" s="28"/>
      <c r="O52" s="28"/>
      <c r="P52" s="28"/>
      <c r="Q52" s="28"/>
      <c r="R52" s="28"/>
      <c r="S52" s="28"/>
      <c r="T52" s="28"/>
      <c r="U52" s="28"/>
      <c r="V52" s="28"/>
    </row>
    <row r="53" spans="1:22" s="9" customFormat="1" ht="12.75">
      <c r="A53" s="11" t="s">
        <v>58</v>
      </c>
      <c r="B53" s="12">
        <f t="shared" si="34"/>
        <v>1175</v>
      </c>
      <c r="C53" s="13"/>
      <c r="D53" s="13"/>
      <c r="E53" s="13"/>
      <c r="F53" s="13">
        <f t="shared" si="35"/>
        <v>1175</v>
      </c>
      <c r="G53" s="12">
        <f t="shared" si="36"/>
        <v>975</v>
      </c>
      <c r="H53" s="13">
        <f t="shared" si="37"/>
        <v>200</v>
      </c>
      <c r="I53" s="13">
        <f>J53+K53+L53+M53</f>
        <v>2.5</v>
      </c>
      <c r="J53" s="13"/>
      <c r="K53" s="13"/>
      <c r="L53" s="13">
        <v>1.5</v>
      </c>
      <c r="M53" s="13">
        <v>1</v>
      </c>
      <c r="N53" s="28"/>
      <c r="O53" s="28"/>
      <c r="P53" s="28"/>
      <c r="Q53" s="28"/>
      <c r="R53" s="28"/>
      <c r="S53" s="28"/>
      <c r="T53" s="28"/>
      <c r="U53" s="28"/>
      <c r="V53" s="28"/>
    </row>
    <row r="54" spans="1:22" s="34" customFormat="1" ht="12.75">
      <c r="A54" s="30" t="s">
        <v>59</v>
      </c>
      <c r="B54" s="31">
        <f t="shared" si="34"/>
        <v>6400</v>
      </c>
      <c r="C54" s="30">
        <f>D54+E54</f>
        <v>5475</v>
      </c>
      <c r="D54" s="30">
        <f>J54*900</f>
        <v>4275</v>
      </c>
      <c r="E54" s="30">
        <f>K54*400</f>
        <v>1200</v>
      </c>
      <c r="F54" s="30">
        <f t="shared" si="35"/>
        <v>925</v>
      </c>
      <c r="G54" s="32">
        <f t="shared" si="36"/>
        <v>325</v>
      </c>
      <c r="H54" s="30">
        <f t="shared" si="37"/>
        <v>600</v>
      </c>
      <c r="I54" s="30">
        <f>J54+K54+L54+M54</f>
        <v>11.25</v>
      </c>
      <c r="J54" s="30">
        <v>4.75</v>
      </c>
      <c r="K54" s="30">
        <v>3</v>
      </c>
      <c r="L54" s="30">
        <v>0.5</v>
      </c>
      <c r="M54" s="30">
        <v>3</v>
      </c>
      <c r="N54" s="33"/>
      <c r="O54" s="33"/>
      <c r="P54" s="33"/>
      <c r="Q54" s="33"/>
      <c r="R54" s="33"/>
      <c r="S54" s="33"/>
      <c r="T54" s="33"/>
      <c r="U54" s="33"/>
      <c r="V54" s="33"/>
    </row>
    <row r="55" spans="1:22" s="10" customFormat="1" ht="12.75">
      <c r="A55" s="16" t="s">
        <v>60</v>
      </c>
      <c r="B55" s="12">
        <f t="shared" si="34"/>
        <v>2260</v>
      </c>
      <c r="C55" s="13">
        <f>D55+E55</f>
        <v>1935</v>
      </c>
      <c r="D55" s="13">
        <f>J55*900</f>
        <v>1935</v>
      </c>
      <c r="E55" s="13">
        <f>K55*400</f>
        <v>0</v>
      </c>
      <c r="F55" s="13">
        <f t="shared" si="35"/>
        <v>325</v>
      </c>
      <c r="G55" s="12">
        <f t="shared" si="36"/>
        <v>325</v>
      </c>
      <c r="H55" s="13">
        <f t="shared" si="37"/>
        <v>0</v>
      </c>
      <c r="I55" s="13">
        <f>J55+L55+K55+M55</f>
        <v>2.65</v>
      </c>
      <c r="J55" s="13">
        <v>2.15</v>
      </c>
      <c r="K55" s="13"/>
      <c r="L55" s="13">
        <v>0.5</v>
      </c>
      <c r="M55" s="13"/>
      <c r="N55" s="29"/>
      <c r="O55" s="29"/>
      <c r="P55" s="29"/>
      <c r="Q55" s="29"/>
      <c r="R55" s="29"/>
      <c r="S55" s="29"/>
      <c r="T55" s="29"/>
      <c r="U55" s="29"/>
      <c r="V55" s="29"/>
    </row>
    <row r="56" spans="1:22" s="10" customFormat="1" ht="12.75">
      <c r="A56" s="16" t="s">
        <v>61</v>
      </c>
      <c r="B56" s="12">
        <f t="shared" si="34"/>
        <v>1980.0000000000002</v>
      </c>
      <c r="C56" s="13">
        <f>D56+E56</f>
        <v>1980.0000000000002</v>
      </c>
      <c r="D56" s="13">
        <f>J56*900</f>
        <v>1980.0000000000002</v>
      </c>
      <c r="E56" s="13">
        <f>K56*400</f>
        <v>0</v>
      </c>
      <c r="F56" s="13">
        <f t="shared" si="35"/>
        <v>0</v>
      </c>
      <c r="G56" s="12">
        <f t="shared" si="36"/>
        <v>0</v>
      </c>
      <c r="H56" s="13">
        <f t="shared" si="37"/>
        <v>0</v>
      </c>
      <c r="I56" s="13">
        <f>J56+L56+K56+M56</f>
        <v>2.2000000000000002</v>
      </c>
      <c r="J56" s="13">
        <v>2.2000000000000002</v>
      </c>
      <c r="K56" s="13"/>
      <c r="L56" s="13"/>
      <c r="M56" s="13"/>
      <c r="N56" s="29"/>
      <c r="O56" s="29"/>
      <c r="P56" s="29"/>
      <c r="Q56" s="29"/>
      <c r="R56" s="29"/>
      <c r="S56" s="29"/>
      <c r="T56" s="29"/>
      <c r="U56" s="29"/>
      <c r="V56" s="29"/>
    </row>
    <row r="57" spans="1:22" s="10" customFormat="1" ht="12.75">
      <c r="A57" s="16" t="s">
        <v>62</v>
      </c>
      <c r="B57" s="12">
        <f t="shared" si="34"/>
        <v>2160</v>
      </c>
      <c r="C57" s="13">
        <f>D57+E57</f>
        <v>1560</v>
      </c>
      <c r="D57" s="13">
        <f>J57*900</f>
        <v>360</v>
      </c>
      <c r="E57" s="13">
        <f>K57*400</f>
        <v>1200</v>
      </c>
      <c r="F57" s="13">
        <f t="shared" si="35"/>
        <v>600</v>
      </c>
      <c r="G57" s="12">
        <f t="shared" si="36"/>
        <v>0</v>
      </c>
      <c r="H57" s="13">
        <f t="shared" si="37"/>
        <v>600</v>
      </c>
      <c r="I57" s="13">
        <f>J57+L57+K57+M57</f>
        <v>6.4</v>
      </c>
      <c r="J57" s="13">
        <v>0.4</v>
      </c>
      <c r="K57" s="13">
        <v>3</v>
      </c>
      <c r="L57" s="13"/>
      <c r="M57" s="13">
        <v>3</v>
      </c>
      <c r="N57" s="29"/>
      <c r="O57" s="29"/>
      <c r="P57" s="29"/>
      <c r="Q57" s="29"/>
      <c r="R57" s="29"/>
      <c r="S57" s="29"/>
      <c r="T57" s="29"/>
      <c r="U57" s="29"/>
      <c r="V57" s="29"/>
    </row>
    <row r="58" spans="1:22" s="34" customFormat="1" ht="12.75">
      <c r="A58" s="30" t="s">
        <v>63</v>
      </c>
      <c r="B58" s="31">
        <f t="shared" si="34"/>
        <v>1175</v>
      </c>
      <c r="C58" s="30">
        <f>D58+E58</f>
        <v>0</v>
      </c>
      <c r="D58" s="30">
        <f>J58*900</f>
        <v>0</v>
      </c>
      <c r="E58" s="30">
        <f>K58*400</f>
        <v>0</v>
      </c>
      <c r="F58" s="30">
        <f t="shared" si="35"/>
        <v>1175</v>
      </c>
      <c r="G58" s="32">
        <f t="shared" si="36"/>
        <v>975</v>
      </c>
      <c r="H58" s="30">
        <f t="shared" si="37"/>
        <v>200</v>
      </c>
      <c r="I58" s="30">
        <f>J58+K58+L58+M58</f>
        <v>2.5</v>
      </c>
      <c r="J58" s="30"/>
      <c r="K58" s="30"/>
      <c r="L58" s="30">
        <v>1.5</v>
      </c>
      <c r="M58" s="30">
        <v>1</v>
      </c>
      <c r="N58" s="33"/>
      <c r="O58" s="33"/>
      <c r="P58" s="33"/>
      <c r="Q58" s="33"/>
      <c r="R58" s="33"/>
      <c r="S58" s="33"/>
      <c r="T58" s="33"/>
      <c r="U58" s="33"/>
      <c r="V58" s="33"/>
    </row>
    <row r="59" spans="1:22" s="8" customFormat="1" ht="12.75">
      <c r="A59" s="11" t="s">
        <v>64</v>
      </c>
      <c r="B59" s="12">
        <f t="shared" si="34"/>
        <v>650</v>
      </c>
      <c r="C59" s="13"/>
      <c r="D59" s="13"/>
      <c r="E59" s="13"/>
      <c r="F59" s="13">
        <f t="shared" si="35"/>
        <v>650</v>
      </c>
      <c r="G59" s="12">
        <f t="shared" si="36"/>
        <v>650</v>
      </c>
      <c r="H59" s="13">
        <f t="shared" si="37"/>
        <v>0</v>
      </c>
      <c r="I59" s="13">
        <v>1</v>
      </c>
      <c r="J59" s="13"/>
      <c r="K59" s="13"/>
      <c r="L59" s="13">
        <v>1</v>
      </c>
      <c r="M59" s="13"/>
      <c r="N59" s="27"/>
      <c r="O59" s="27"/>
      <c r="P59" s="27"/>
      <c r="Q59" s="27"/>
      <c r="R59" s="27"/>
      <c r="S59" s="27"/>
      <c r="T59" s="27"/>
      <c r="U59" s="27"/>
      <c r="V59" s="27"/>
    </row>
    <row r="60" spans="1:22" s="8" customFormat="1" ht="12.75">
      <c r="A60" s="11" t="s">
        <v>65</v>
      </c>
      <c r="B60" s="12">
        <f t="shared" si="34"/>
        <v>325</v>
      </c>
      <c r="C60" s="13"/>
      <c r="D60" s="13"/>
      <c r="E60" s="13"/>
      <c r="F60" s="13">
        <f t="shared" si="35"/>
        <v>325</v>
      </c>
      <c r="G60" s="12">
        <f t="shared" si="36"/>
        <v>325</v>
      </c>
      <c r="H60" s="13">
        <f t="shared" si="37"/>
        <v>0</v>
      </c>
      <c r="I60" s="13">
        <v>0.5</v>
      </c>
      <c r="J60" s="13"/>
      <c r="K60" s="13"/>
      <c r="L60" s="13">
        <v>0.5</v>
      </c>
      <c r="M60" s="13"/>
      <c r="N60" s="27"/>
      <c r="O60" s="27"/>
      <c r="P60" s="27"/>
      <c r="Q60" s="27"/>
      <c r="R60" s="27"/>
      <c r="S60" s="27"/>
      <c r="T60" s="27"/>
      <c r="U60" s="27"/>
      <c r="V60" s="27"/>
    </row>
    <row r="61" spans="1:22" s="8" customFormat="1" ht="12.75">
      <c r="A61" s="11" t="s">
        <v>66</v>
      </c>
      <c r="B61" s="12">
        <f t="shared" si="34"/>
        <v>200</v>
      </c>
      <c r="C61" s="13"/>
      <c r="D61" s="13"/>
      <c r="E61" s="13"/>
      <c r="F61" s="13">
        <f t="shared" si="35"/>
        <v>200</v>
      </c>
      <c r="G61" s="12">
        <f t="shared" si="36"/>
        <v>0</v>
      </c>
      <c r="H61" s="13">
        <f t="shared" si="37"/>
        <v>200</v>
      </c>
      <c r="I61" s="13">
        <v>1</v>
      </c>
      <c r="J61" s="13"/>
      <c r="K61" s="13"/>
      <c r="L61" s="13"/>
      <c r="M61" s="13">
        <v>1</v>
      </c>
      <c r="N61" s="27"/>
      <c r="O61" s="27"/>
      <c r="P61" s="27"/>
      <c r="Q61" s="27"/>
      <c r="R61" s="27"/>
      <c r="S61" s="27"/>
      <c r="T61" s="27"/>
      <c r="U61" s="27"/>
      <c r="V61" s="27"/>
    </row>
    <row r="62" spans="1:22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</row>
    <row r="63" spans="1:22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</row>
    <row r="64" spans="1:22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</row>
  </sheetData>
  <mergeCells count="20">
    <mergeCell ref="K4:K5"/>
    <mergeCell ref="L4:L5"/>
    <mergeCell ref="M4:M5"/>
    <mergeCell ref="A1:M1"/>
    <mergeCell ref="B2:H2"/>
    <mergeCell ref="I2:M2"/>
    <mergeCell ref="C3:E3"/>
    <mergeCell ref="F3:H3"/>
    <mergeCell ref="J3:K3"/>
    <mergeCell ref="L3:M3"/>
    <mergeCell ref="A2:A5"/>
    <mergeCell ref="B3:B5"/>
    <mergeCell ref="C4:C5"/>
    <mergeCell ref="D4:D5"/>
    <mergeCell ref="E4:E5"/>
    <mergeCell ref="F4:F5"/>
    <mergeCell ref="G4:G5"/>
    <mergeCell ref="H4:H5"/>
    <mergeCell ref="I3:I5"/>
    <mergeCell ref="J4:J5"/>
  </mergeCells>
  <phoneticPr fontId="1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2023年造林补助项目</vt:lpstr>
      <vt:lpstr>'2023年造林补助项目'!Print_Titles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john</cp:lastModifiedBy>
  <cp:lastPrinted>2022-11-24T02:41:12Z</cp:lastPrinted>
  <dcterms:created xsi:type="dcterms:W3CDTF">2022-11-20T02:54:00Z</dcterms:created>
  <dcterms:modified xsi:type="dcterms:W3CDTF">2023-01-17T06:59:06Z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991DEDBDD6804B3DBC9657565578F9F8</vt:lpwstr>
  </property>
  <property fmtid="{D5CDD505-2E9C-101B-9397-08002B2CF9AE}" pid="3" name="KSOProductBuildVer">
    <vt:lpwstr>2052-11.1.0.12763</vt:lpwstr>
  </property>
</Properties>
</file>